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860" activeTab="1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<sst xmlns="http://schemas.openxmlformats.org/spreadsheetml/2006/main" count="225" uniqueCount="104">
  <si>
    <t>2017年阿坝州检察院系统公招总成绩排名</t>
  </si>
  <si>
    <t>序号</t>
  </si>
  <si>
    <t>姓名</t>
  </si>
  <si>
    <t>职位编码</t>
  </si>
  <si>
    <t>准考证号</t>
  </si>
  <si>
    <t>性别</t>
  </si>
  <si>
    <t>报考单位</t>
  </si>
  <si>
    <t>报考职位</t>
  </si>
  <si>
    <t>招录名额</t>
  </si>
  <si>
    <t>行政能力测试成绩</t>
  </si>
  <si>
    <t>申论成绩</t>
  </si>
  <si>
    <t>折合后加分</t>
  </si>
  <si>
    <t>笔试折合总成绩</t>
  </si>
  <si>
    <t>面试成绩</t>
  </si>
  <si>
    <t>面试折合成绩</t>
  </si>
  <si>
    <t>总成绩</t>
  </si>
  <si>
    <t xml:space="preserve"> 
排名</t>
  </si>
  <si>
    <t>是否进入体检</t>
  </si>
  <si>
    <t>李琛</t>
  </si>
  <si>
    <t>7792317030818</t>
  </si>
  <si>
    <t>女</t>
  </si>
  <si>
    <t>阿坝州检察院</t>
  </si>
  <si>
    <t>检察辅助人员</t>
  </si>
  <si>
    <t xml:space="preserve">是 </t>
  </si>
  <si>
    <t>罗凤美</t>
  </si>
  <si>
    <t>7792317030822</t>
  </si>
  <si>
    <t>周梦娣</t>
  </si>
  <si>
    <t>7792317030816</t>
  </si>
  <si>
    <t>否</t>
  </si>
  <si>
    <t>孟程辉</t>
  </si>
  <si>
    <t>7792317030820</t>
  </si>
  <si>
    <t>递补，否</t>
  </si>
  <si>
    <t>代鹏程</t>
  </si>
  <si>
    <t>7792317030829</t>
  </si>
  <si>
    <t>男</t>
  </si>
  <si>
    <t>金川县检察院</t>
  </si>
  <si>
    <t>侦查员</t>
  </si>
  <si>
    <t>周恩旭</t>
  </si>
  <si>
    <t>7792317030824</t>
  </si>
  <si>
    <t>张珈晨</t>
  </si>
  <si>
    <t>7792317030916</t>
  </si>
  <si>
    <t>弃权</t>
  </si>
  <si>
    <t>兰蕊</t>
  </si>
  <si>
    <t>7792317031010</t>
  </si>
  <si>
    <t>小金县检察院</t>
  </si>
  <si>
    <t>司法会计</t>
  </si>
  <si>
    <t>邱爽</t>
  </si>
  <si>
    <t>7792317031002</t>
  </si>
  <si>
    <t>华宇</t>
  </si>
  <si>
    <t>7792317030929</t>
  </si>
  <si>
    <t>用中多吉</t>
  </si>
  <si>
    <t>7792317031017</t>
  </si>
  <si>
    <t>阿坝县检察院</t>
  </si>
  <si>
    <t>黄嘉诚</t>
  </si>
  <si>
    <t>7792317031022</t>
  </si>
  <si>
    <t>杨成才</t>
  </si>
  <si>
    <t>7792317031023</t>
  </si>
  <si>
    <t>斯伟</t>
  </si>
  <si>
    <t>7792317031021</t>
  </si>
  <si>
    <t>杨锐</t>
  </si>
  <si>
    <t>7792317031027</t>
  </si>
  <si>
    <t>计算机管理</t>
  </si>
  <si>
    <t>尚鑫</t>
  </si>
  <si>
    <t>7792317031026</t>
  </si>
  <si>
    <t>杨尧</t>
  </si>
  <si>
    <t>7792317031102</t>
  </si>
  <si>
    <t>黄若阑</t>
  </si>
  <si>
    <t>7792317031110</t>
  </si>
  <si>
    <t>行政人员（宣传）</t>
  </si>
  <si>
    <t>刘璐</t>
  </si>
  <si>
    <t>7792317031114</t>
  </si>
  <si>
    <t>王维燕</t>
  </si>
  <si>
    <t>7792317031111</t>
  </si>
  <si>
    <t>阿央泽朗</t>
  </si>
  <si>
    <t>7792317031119</t>
  </si>
  <si>
    <t>壤塘县检察院</t>
  </si>
  <si>
    <t>王全</t>
  </si>
  <si>
    <t>7792317031118</t>
  </si>
  <si>
    <t>王军武</t>
  </si>
  <si>
    <t>7792317031116</t>
  </si>
  <si>
    <t>李久洲</t>
  </si>
  <si>
    <t>7792317031123</t>
  </si>
  <si>
    <t>汶川县检察院</t>
  </si>
  <si>
    <t>陈斯佳</t>
  </si>
  <si>
    <t>7792317031125</t>
  </si>
  <si>
    <t>昌王尚格罗</t>
  </si>
  <si>
    <t>7792317031124</t>
  </si>
  <si>
    <t>2019年阿坝州检察院系统公开考试录用公务员考试总成绩排名</t>
  </si>
  <si>
    <t>张红磊</t>
  </si>
  <si>
    <t>34170159</t>
  </si>
  <si>
    <t>9110917123516</t>
  </si>
  <si>
    <t>78.6</t>
  </si>
  <si>
    <t>是</t>
  </si>
  <si>
    <t>龙登清</t>
  </si>
  <si>
    <t>9110917123519</t>
  </si>
  <si>
    <t>77</t>
  </si>
  <si>
    <t>赵明懿</t>
  </si>
  <si>
    <t>9110917123518</t>
  </si>
  <si>
    <t>76</t>
  </si>
  <si>
    <t>唐年华</t>
  </si>
  <si>
    <t>34170160</t>
  </si>
  <si>
    <t>9110917123523</t>
  </si>
  <si>
    <t>九寨沟县检察院</t>
  </si>
  <si>
    <t>81.60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</si>
</sst>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0_);[Red]\(0.000\)"/>
    <numFmt numFmtId="177" formatCode="0.000_ "/>
  </numFmts>
  <fonts count="28">
    <font>
      <sz val="11"/>
      <color theme="1"/>
      <name val="宋体"/>
      <charset val="134"/>
      <scheme val="minor"/>
    </font>
    <font>
      <b/>
      <sz val="22"/>
      <name val="宋体"/>
      <charset val="134"/>
    </font>
    <font>
      <b/>
      <sz val="12"/>
      <color theme="1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b/>
      <sz val="9"/>
      <name val="宋体"/>
      <charset val="134"/>
    </font>
    <font>
      <b/>
      <sz val="12"/>
      <name val="宋体"/>
      <charset val="134"/>
    </font>
    <font>
      <b/>
      <sz val="11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24" fillId="2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5" borderId="6" applyNumberFormat="0" applyFont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14" borderId="5" applyNumberFormat="0" applyAlignment="0" applyProtection="0">
      <alignment vertical="center"/>
    </xf>
    <xf numFmtId="0" fontId="27" fillId="14" borderId="9" applyNumberFormat="0" applyAlignment="0" applyProtection="0">
      <alignment vertical="center"/>
    </xf>
    <xf numFmtId="0" fontId="10" fillId="6" borderId="3" applyNumberFormat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0" fillId="0" borderId="2" xfId="49" applyBorder="1" applyAlignment="1">
      <alignment horizontal="center"/>
    </xf>
    <xf numFmtId="49" fontId="0" fillId="0" borderId="2" xfId="49" applyNumberFormat="1" applyBorder="1" applyAlignment="1">
      <alignment horizontal="center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177" fontId="3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49" fontId="0" fillId="0" borderId="0" xfId="49" applyNumberFormat="1" applyFill="1" applyBorder="1" applyAlignment="1">
      <alignment horizontal="center"/>
    </xf>
    <xf numFmtId="0" fontId="0" fillId="0" borderId="0" xfId="0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/>
    </xf>
    <xf numFmtId="177" fontId="8" fillId="0" borderId="2" xfId="0" applyNumberFormat="1" applyFont="1" applyBorder="1">
      <alignment vertical="center"/>
    </xf>
    <xf numFmtId="177" fontId="8" fillId="0" borderId="2" xfId="0" applyNumberFormat="1" applyFont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8"/>
  <sheetViews>
    <sheetView workbookViewId="0">
      <selection activeCell="A1" sqref="A1:Q11"/>
    </sheetView>
  </sheetViews>
  <sheetFormatPr defaultColWidth="9" defaultRowHeight="13.5"/>
  <cols>
    <col min="1" max="1" width="5" customWidth="1"/>
    <col min="2" max="2" width="8.75" customWidth="1"/>
    <col min="3" max="3" width="9.875" customWidth="1"/>
    <col min="4" max="4" width="13.125" customWidth="1"/>
    <col min="5" max="5" width="5.25" customWidth="1"/>
    <col min="6" max="6" width="12.5" customWidth="1"/>
    <col min="7" max="7" width="14" customWidth="1"/>
    <col min="8" max="8" width="5.875" customWidth="1"/>
    <col min="9" max="9" width="7.125" customWidth="1"/>
    <col min="10" max="10" width="6.75" customWidth="1"/>
    <col min="11" max="11" width="4.375" customWidth="1"/>
    <col min="12" max="12" width="7.875" customWidth="1"/>
    <col min="13" max="13" width="8.25" customWidth="1"/>
    <col min="14" max="14" width="8.125" customWidth="1"/>
    <col min="15" max="15" width="7.75" customWidth="1"/>
    <col min="16" max="16" width="6.625" customWidth="1"/>
    <col min="17" max="17" width="8.5" customWidth="1"/>
  </cols>
  <sheetData>
    <row r="1" ht="27" spans="1:17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ht="73.5" customHeight="1" spans="1:1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7" t="s">
        <v>11</v>
      </c>
      <c r="L2" s="8" t="s">
        <v>12</v>
      </c>
      <c r="M2" s="8" t="s">
        <v>13</v>
      </c>
      <c r="N2" s="8" t="s">
        <v>14</v>
      </c>
      <c r="O2" s="8" t="s">
        <v>15</v>
      </c>
      <c r="P2" s="9" t="s">
        <v>16</v>
      </c>
      <c r="Q2" s="9" t="s">
        <v>17</v>
      </c>
    </row>
    <row r="3" ht="20.25" customHeight="1" spans="1:17">
      <c r="A3" s="3">
        <v>1</v>
      </c>
      <c r="B3" s="6" t="s">
        <v>18</v>
      </c>
      <c r="C3" s="6">
        <v>34170369</v>
      </c>
      <c r="D3" s="6" t="s">
        <v>19</v>
      </c>
      <c r="E3" s="6" t="s">
        <v>20</v>
      </c>
      <c r="F3" s="6" t="s">
        <v>21</v>
      </c>
      <c r="G3" s="6" t="s">
        <v>22</v>
      </c>
      <c r="H3" s="6">
        <v>2</v>
      </c>
      <c r="I3" s="6">
        <v>70</v>
      </c>
      <c r="J3" s="6">
        <v>65</v>
      </c>
      <c r="K3" s="3">
        <v>1</v>
      </c>
      <c r="L3" s="15">
        <f t="shared" ref="L3:L8" si="0">I3*0.35+J3*0.35+1</f>
        <v>48.25</v>
      </c>
      <c r="M3" s="16">
        <v>75.6</v>
      </c>
      <c r="N3" s="11">
        <f>M3*0.3</f>
        <v>22.68</v>
      </c>
      <c r="O3" s="11">
        <f>L3+N3</f>
        <v>70.93</v>
      </c>
      <c r="P3" s="3">
        <v>1</v>
      </c>
      <c r="Q3" s="3" t="s">
        <v>23</v>
      </c>
    </row>
    <row r="4" ht="20.25" customHeight="1" spans="1:17">
      <c r="A4" s="3">
        <v>2</v>
      </c>
      <c r="B4" s="6" t="s">
        <v>24</v>
      </c>
      <c r="C4" s="6">
        <v>34170369</v>
      </c>
      <c r="D4" s="6" t="s">
        <v>25</v>
      </c>
      <c r="E4" s="6" t="s">
        <v>20</v>
      </c>
      <c r="F4" s="6" t="s">
        <v>21</v>
      </c>
      <c r="G4" s="6" t="s">
        <v>22</v>
      </c>
      <c r="H4" s="6">
        <v>2</v>
      </c>
      <c r="I4" s="6">
        <v>68</v>
      </c>
      <c r="J4" s="6">
        <v>56</v>
      </c>
      <c r="K4" s="3">
        <v>1</v>
      </c>
      <c r="L4" s="15">
        <f t="shared" si="0"/>
        <v>44.4</v>
      </c>
      <c r="M4" s="16">
        <v>79.2</v>
      </c>
      <c r="N4" s="11">
        <f t="shared" ref="N4:N28" si="1">M4*0.3</f>
        <v>23.76</v>
      </c>
      <c r="O4" s="11">
        <f t="shared" ref="O4:O28" si="2">L4+N4</f>
        <v>68.16</v>
      </c>
      <c r="P4" s="3">
        <v>2</v>
      </c>
      <c r="Q4" s="3" t="s">
        <v>23</v>
      </c>
    </row>
    <row r="5" ht="20.25" customHeight="1" spans="1:17">
      <c r="A5" s="3">
        <v>3</v>
      </c>
      <c r="B5" s="6" t="s">
        <v>26</v>
      </c>
      <c r="C5" s="6">
        <v>34170369</v>
      </c>
      <c r="D5" s="6" t="s">
        <v>27</v>
      </c>
      <c r="E5" s="6" t="s">
        <v>20</v>
      </c>
      <c r="F5" s="6" t="s">
        <v>21</v>
      </c>
      <c r="G5" s="6" t="s">
        <v>22</v>
      </c>
      <c r="H5" s="6">
        <v>2</v>
      </c>
      <c r="I5" s="6">
        <v>70</v>
      </c>
      <c r="J5" s="6">
        <v>53</v>
      </c>
      <c r="K5" s="3">
        <v>1</v>
      </c>
      <c r="L5" s="15">
        <f t="shared" si="0"/>
        <v>44.05</v>
      </c>
      <c r="M5" s="16">
        <v>73.2</v>
      </c>
      <c r="N5" s="11">
        <f t="shared" si="1"/>
        <v>21.96</v>
      </c>
      <c r="O5" s="11">
        <f t="shared" si="2"/>
        <v>66.01</v>
      </c>
      <c r="P5" s="3">
        <v>3</v>
      </c>
      <c r="Q5" s="3" t="s">
        <v>28</v>
      </c>
    </row>
    <row r="6" ht="20.25" customHeight="1" spans="1:17">
      <c r="A6" s="3">
        <v>4</v>
      </c>
      <c r="B6" s="6" t="s">
        <v>29</v>
      </c>
      <c r="C6" s="6">
        <v>34170369</v>
      </c>
      <c r="D6" s="6" t="s">
        <v>30</v>
      </c>
      <c r="E6" s="6" t="s">
        <v>20</v>
      </c>
      <c r="F6" s="6" t="s">
        <v>21</v>
      </c>
      <c r="G6" s="6" t="s">
        <v>22</v>
      </c>
      <c r="H6" s="6">
        <v>2</v>
      </c>
      <c r="I6" s="6">
        <v>60</v>
      </c>
      <c r="J6" s="6">
        <v>60</v>
      </c>
      <c r="K6" s="3"/>
      <c r="L6" s="15">
        <f t="shared" ref="L6:L9" si="3">I6*0.35+J6*0.35</f>
        <v>42</v>
      </c>
      <c r="M6" s="16">
        <v>79.6</v>
      </c>
      <c r="N6" s="11">
        <f t="shared" si="1"/>
        <v>23.88</v>
      </c>
      <c r="O6" s="11">
        <f t="shared" si="2"/>
        <v>65.88</v>
      </c>
      <c r="P6" s="3">
        <v>4</v>
      </c>
      <c r="Q6" s="3" t="s">
        <v>31</v>
      </c>
    </row>
    <row r="7" ht="20.25" customHeight="1" spans="1:17">
      <c r="A7" s="3">
        <v>5</v>
      </c>
      <c r="B7" s="6" t="s">
        <v>32</v>
      </c>
      <c r="C7" s="6">
        <v>34170370</v>
      </c>
      <c r="D7" s="6" t="s">
        <v>33</v>
      </c>
      <c r="E7" s="6" t="s">
        <v>34</v>
      </c>
      <c r="F7" s="6" t="s">
        <v>35</v>
      </c>
      <c r="G7" s="6" t="s">
        <v>36</v>
      </c>
      <c r="H7" s="6">
        <v>1</v>
      </c>
      <c r="I7" s="6">
        <v>68</v>
      </c>
      <c r="J7" s="6">
        <v>62.5</v>
      </c>
      <c r="K7" s="3"/>
      <c r="L7" s="15">
        <f t="shared" si="3"/>
        <v>45.675</v>
      </c>
      <c r="M7" s="16">
        <v>75.6</v>
      </c>
      <c r="N7" s="11">
        <f t="shared" si="1"/>
        <v>22.68</v>
      </c>
      <c r="O7" s="11">
        <f t="shared" si="2"/>
        <v>68.355</v>
      </c>
      <c r="P7" s="3">
        <v>1</v>
      </c>
      <c r="Q7" s="3" t="s">
        <v>23</v>
      </c>
    </row>
    <row r="8" ht="20.25" customHeight="1" spans="1:17">
      <c r="A8" s="3">
        <v>6</v>
      </c>
      <c r="B8" s="6" t="s">
        <v>37</v>
      </c>
      <c r="C8" s="6">
        <v>34170370</v>
      </c>
      <c r="D8" s="6" t="s">
        <v>38</v>
      </c>
      <c r="E8" s="6" t="s">
        <v>34</v>
      </c>
      <c r="F8" s="6" t="s">
        <v>35</v>
      </c>
      <c r="G8" s="6" t="s">
        <v>36</v>
      </c>
      <c r="H8" s="6">
        <v>1</v>
      </c>
      <c r="I8" s="6">
        <v>60</v>
      </c>
      <c r="J8" s="6">
        <v>56.5</v>
      </c>
      <c r="K8" s="3">
        <v>1</v>
      </c>
      <c r="L8" s="15">
        <f t="shared" si="0"/>
        <v>41.775</v>
      </c>
      <c r="M8" s="16">
        <v>73.6</v>
      </c>
      <c r="N8" s="11">
        <f t="shared" si="1"/>
        <v>22.08</v>
      </c>
      <c r="O8" s="11">
        <f t="shared" si="2"/>
        <v>63.855</v>
      </c>
      <c r="P8" s="3">
        <v>2</v>
      </c>
      <c r="Q8" s="3" t="s">
        <v>28</v>
      </c>
    </row>
    <row r="9" ht="20.25" customHeight="1" spans="1:17">
      <c r="A9" s="3">
        <v>7</v>
      </c>
      <c r="B9" s="6" t="s">
        <v>39</v>
      </c>
      <c r="C9" s="6">
        <v>34170370</v>
      </c>
      <c r="D9" s="6" t="s">
        <v>40</v>
      </c>
      <c r="E9" s="6" t="s">
        <v>34</v>
      </c>
      <c r="F9" s="6" t="s">
        <v>35</v>
      </c>
      <c r="G9" s="6" t="s">
        <v>36</v>
      </c>
      <c r="H9" s="6">
        <v>1</v>
      </c>
      <c r="I9" s="6">
        <v>63</v>
      </c>
      <c r="J9" s="6">
        <v>57</v>
      </c>
      <c r="K9" s="3"/>
      <c r="L9" s="11">
        <f t="shared" si="3"/>
        <v>42</v>
      </c>
      <c r="M9" s="17" t="s">
        <v>41</v>
      </c>
      <c r="N9" s="11"/>
      <c r="O9" s="11"/>
      <c r="P9" s="3"/>
      <c r="Q9" s="3" t="s">
        <v>28</v>
      </c>
    </row>
    <row r="10" ht="20.25" customHeight="1" spans="1:17">
      <c r="A10" s="3">
        <v>8</v>
      </c>
      <c r="B10" s="6" t="s">
        <v>42</v>
      </c>
      <c r="C10" s="6">
        <v>34170371</v>
      </c>
      <c r="D10" s="6" t="s">
        <v>43</v>
      </c>
      <c r="E10" s="6" t="s">
        <v>20</v>
      </c>
      <c r="F10" s="6" t="s">
        <v>44</v>
      </c>
      <c r="G10" s="6" t="s">
        <v>45</v>
      </c>
      <c r="H10" s="6">
        <v>1</v>
      </c>
      <c r="I10" s="6">
        <v>68</v>
      </c>
      <c r="J10" s="6">
        <v>60</v>
      </c>
      <c r="K10" s="3">
        <v>1</v>
      </c>
      <c r="L10" s="15">
        <f>I10*0.35+J10*0.35+1</f>
        <v>45.8</v>
      </c>
      <c r="M10" s="16">
        <v>78.8</v>
      </c>
      <c r="N10" s="11">
        <f>M10*0.3</f>
        <v>23.64</v>
      </c>
      <c r="O10" s="11">
        <f>L10+N10</f>
        <v>69.44</v>
      </c>
      <c r="P10" s="3">
        <v>1</v>
      </c>
      <c r="Q10" s="3" t="s">
        <v>23</v>
      </c>
    </row>
    <row r="11" ht="20.25" customHeight="1" spans="1:17">
      <c r="A11" s="3">
        <v>9</v>
      </c>
      <c r="B11" s="6" t="s">
        <v>46</v>
      </c>
      <c r="C11" s="6">
        <v>34170371</v>
      </c>
      <c r="D11" s="6" t="s">
        <v>47</v>
      </c>
      <c r="E11" s="6" t="s">
        <v>20</v>
      </c>
      <c r="F11" s="6" t="s">
        <v>44</v>
      </c>
      <c r="G11" s="6" t="s">
        <v>45</v>
      </c>
      <c r="H11" s="6">
        <v>1</v>
      </c>
      <c r="I11" s="6">
        <v>66</v>
      </c>
      <c r="J11" s="6">
        <v>66</v>
      </c>
      <c r="K11" s="3"/>
      <c r="L11" s="15">
        <f t="shared" ref="L11:L18" si="4">I11*0.35+J11*0.35</f>
        <v>46.2</v>
      </c>
      <c r="M11" s="16">
        <v>75.2</v>
      </c>
      <c r="N11" s="11">
        <f t="shared" si="1"/>
        <v>22.56</v>
      </c>
      <c r="O11" s="11">
        <f t="shared" si="2"/>
        <v>68.76</v>
      </c>
      <c r="P11" s="3">
        <v>2</v>
      </c>
      <c r="Q11" s="3" t="s">
        <v>28</v>
      </c>
    </row>
    <row r="12" ht="20.25" customHeight="1" spans="1:17">
      <c r="A12" s="3">
        <v>10</v>
      </c>
      <c r="B12" s="6" t="s">
        <v>48</v>
      </c>
      <c r="C12" s="6">
        <v>34170371</v>
      </c>
      <c r="D12" s="6" t="s">
        <v>49</v>
      </c>
      <c r="E12" s="6" t="s">
        <v>20</v>
      </c>
      <c r="F12" s="6" t="s">
        <v>44</v>
      </c>
      <c r="G12" s="6" t="s">
        <v>45</v>
      </c>
      <c r="H12" s="6">
        <v>1</v>
      </c>
      <c r="I12" s="6">
        <v>67</v>
      </c>
      <c r="J12" s="6">
        <v>64.5</v>
      </c>
      <c r="K12" s="3"/>
      <c r="L12" s="15">
        <f t="shared" si="4"/>
        <v>46.025</v>
      </c>
      <c r="M12" s="16">
        <v>75.6</v>
      </c>
      <c r="N12" s="11">
        <f t="shared" si="1"/>
        <v>22.68</v>
      </c>
      <c r="O12" s="11">
        <f t="shared" si="2"/>
        <v>68.705</v>
      </c>
      <c r="P12" s="3">
        <v>3</v>
      </c>
      <c r="Q12" s="3" t="s">
        <v>28</v>
      </c>
    </row>
    <row r="13" ht="20.25" customHeight="1" spans="1:17">
      <c r="A13" s="3">
        <v>11</v>
      </c>
      <c r="B13" s="6" t="s">
        <v>50</v>
      </c>
      <c r="C13" s="6">
        <v>34170372</v>
      </c>
      <c r="D13" s="6" t="s">
        <v>51</v>
      </c>
      <c r="E13" s="6" t="s">
        <v>34</v>
      </c>
      <c r="F13" s="6" t="s">
        <v>52</v>
      </c>
      <c r="G13" s="6" t="s">
        <v>36</v>
      </c>
      <c r="H13" s="6">
        <v>2</v>
      </c>
      <c r="I13" s="6">
        <v>65</v>
      </c>
      <c r="J13" s="6">
        <v>56</v>
      </c>
      <c r="K13" s="3">
        <v>1</v>
      </c>
      <c r="L13" s="15">
        <f>I13*0.35+J13*0.35+1</f>
        <v>43.35</v>
      </c>
      <c r="M13" s="16">
        <v>76.4</v>
      </c>
      <c r="N13" s="11">
        <f t="shared" si="1"/>
        <v>22.92</v>
      </c>
      <c r="O13" s="11">
        <f t="shared" si="2"/>
        <v>66.27</v>
      </c>
      <c r="P13" s="3">
        <v>1</v>
      </c>
      <c r="Q13" s="3" t="s">
        <v>23</v>
      </c>
    </row>
    <row r="14" ht="20.25" customHeight="1" spans="1:17">
      <c r="A14" s="3">
        <v>12</v>
      </c>
      <c r="B14" s="6" t="s">
        <v>53</v>
      </c>
      <c r="C14" s="6">
        <v>34170372</v>
      </c>
      <c r="D14" s="6" t="s">
        <v>54</v>
      </c>
      <c r="E14" s="6" t="s">
        <v>34</v>
      </c>
      <c r="F14" s="6" t="s">
        <v>52</v>
      </c>
      <c r="G14" s="6" t="s">
        <v>36</v>
      </c>
      <c r="H14" s="6">
        <v>2</v>
      </c>
      <c r="I14" s="6">
        <v>65</v>
      </c>
      <c r="J14" s="6">
        <v>57.5</v>
      </c>
      <c r="K14" s="3"/>
      <c r="L14" s="15">
        <f t="shared" si="4"/>
        <v>42.875</v>
      </c>
      <c r="M14" s="16">
        <v>74.6</v>
      </c>
      <c r="N14" s="11">
        <f t="shared" si="1"/>
        <v>22.38</v>
      </c>
      <c r="O14" s="11">
        <f t="shared" si="2"/>
        <v>65.255</v>
      </c>
      <c r="P14" s="3">
        <v>2</v>
      </c>
      <c r="Q14" s="3" t="s">
        <v>23</v>
      </c>
    </row>
    <row r="15" ht="20.25" customHeight="1" spans="1:17">
      <c r="A15" s="3">
        <v>13</v>
      </c>
      <c r="B15" s="6" t="s">
        <v>55</v>
      </c>
      <c r="C15" s="6">
        <v>34170372</v>
      </c>
      <c r="D15" s="6" t="s">
        <v>56</v>
      </c>
      <c r="E15" s="6" t="s">
        <v>34</v>
      </c>
      <c r="F15" s="6" t="s">
        <v>52</v>
      </c>
      <c r="G15" s="6" t="s">
        <v>36</v>
      </c>
      <c r="H15" s="6">
        <v>2</v>
      </c>
      <c r="I15" s="6">
        <v>61</v>
      </c>
      <c r="J15" s="6">
        <v>57.5</v>
      </c>
      <c r="K15" s="3"/>
      <c r="L15" s="15">
        <f t="shared" si="4"/>
        <v>41.475</v>
      </c>
      <c r="M15" s="16">
        <v>77.8</v>
      </c>
      <c r="N15" s="11">
        <f t="shared" si="1"/>
        <v>23.34</v>
      </c>
      <c r="O15" s="11">
        <f t="shared" si="2"/>
        <v>64.815</v>
      </c>
      <c r="P15" s="3">
        <v>3</v>
      </c>
      <c r="Q15" s="3" t="s">
        <v>28</v>
      </c>
    </row>
    <row r="16" ht="20.25" customHeight="1" spans="1:17">
      <c r="A16" s="3">
        <v>14</v>
      </c>
      <c r="B16" s="6" t="s">
        <v>57</v>
      </c>
      <c r="C16" s="6">
        <v>34170372</v>
      </c>
      <c r="D16" s="6" t="s">
        <v>58</v>
      </c>
      <c r="E16" s="6" t="s">
        <v>34</v>
      </c>
      <c r="F16" s="6" t="s">
        <v>52</v>
      </c>
      <c r="G16" s="6" t="s">
        <v>36</v>
      </c>
      <c r="H16" s="6">
        <v>2</v>
      </c>
      <c r="I16" s="6">
        <v>36</v>
      </c>
      <c r="J16" s="6">
        <v>50.5</v>
      </c>
      <c r="K16" s="3"/>
      <c r="L16" s="15">
        <f t="shared" si="4"/>
        <v>30.275</v>
      </c>
      <c r="M16" s="16">
        <v>79</v>
      </c>
      <c r="N16" s="11">
        <f t="shared" si="1"/>
        <v>23.7</v>
      </c>
      <c r="O16" s="11">
        <f t="shared" si="2"/>
        <v>53.975</v>
      </c>
      <c r="P16" s="3">
        <v>4</v>
      </c>
      <c r="Q16" s="3" t="s">
        <v>28</v>
      </c>
    </row>
    <row r="17" ht="20.25" customHeight="1" spans="1:17">
      <c r="A17" s="3">
        <v>15</v>
      </c>
      <c r="B17" s="6" t="s">
        <v>59</v>
      </c>
      <c r="C17" s="6">
        <v>34170373</v>
      </c>
      <c r="D17" s="6" t="s">
        <v>60</v>
      </c>
      <c r="E17" s="6" t="s">
        <v>34</v>
      </c>
      <c r="F17" s="6" t="s">
        <v>52</v>
      </c>
      <c r="G17" s="6" t="s">
        <v>61</v>
      </c>
      <c r="H17" s="6">
        <v>1</v>
      </c>
      <c r="I17" s="6">
        <v>66</v>
      </c>
      <c r="J17" s="6">
        <v>58</v>
      </c>
      <c r="K17" s="3"/>
      <c r="L17" s="15">
        <f t="shared" si="4"/>
        <v>43.4</v>
      </c>
      <c r="M17" s="16">
        <v>76.8</v>
      </c>
      <c r="N17" s="11">
        <f t="shared" si="1"/>
        <v>23.04</v>
      </c>
      <c r="O17" s="11">
        <f t="shared" si="2"/>
        <v>66.44</v>
      </c>
      <c r="P17" s="3">
        <v>1</v>
      </c>
      <c r="Q17" s="3" t="s">
        <v>23</v>
      </c>
    </row>
    <row r="18" ht="20.25" customHeight="1" spans="1:17">
      <c r="A18" s="3">
        <v>16</v>
      </c>
      <c r="B18" s="6" t="s">
        <v>62</v>
      </c>
      <c r="C18" s="6">
        <v>34170373</v>
      </c>
      <c r="D18" s="6" t="s">
        <v>63</v>
      </c>
      <c r="E18" s="6" t="s">
        <v>34</v>
      </c>
      <c r="F18" s="6" t="s">
        <v>52</v>
      </c>
      <c r="G18" s="6" t="s">
        <v>61</v>
      </c>
      <c r="H18" s="6">
        <v>1</v>
      </c>
      <c r="I18" s="6">
        <v>58</v>
      </c>
      <c r="J18" s="6">
        <v>56</v>
      </c>
      <c r="K18" s="3"/>
      <c r="L18" s="15">
        <f t="shared" si="4"/>
        <v>39.9</v>
      </c>
      <c r="M18" s="16">
        <v>76</v>
      </c>
      <c r="N18" s="11">
        <f t="shared" si="1"/>
        <v>22.8</v>
      </c>
      <c r="O18" s="11">
        <f t="shared" si="2"/>
        <v>62.7</v>
      </c>
      <c r="P18" s="3">
        <v>2</v>
      </c>
      <c r="Q18" s="3" t="s">
        <v>28</v>
      </c>
    </row>
    <row r="19" ht="20.25" customHeight="1" spans="1:17">
      <c r="A19" s="3">
        <v>17</v>
      </c>
      <c r="B19" s="6" t="s">
        <v>64</v>
      </c>
      <c r="C19" s="6">
        <v>34170373</v>
      </c>
      <c r="D19" s="6" t="s">
        <v>65</v>
      </c>
      <c r="E19" s="6" t="s">
        <v>34</v>
      </c>
      <c r="F19" s="6" t="s">
        <v>52</v>
      </c>
      <c r="G19" s="6" t="s">
        <v>61</v>
      </c>
      <c r="H19" s="6">
        <v>1</v>
      </c>
      <c r="I19" s="6">
        <v>60</v>
      </c>
      <c r="J19" s="6">
        <v>50.5</v>
      </c>
      <c r="K19" s="3">
        <v>1</v>
      </c>
      <c r="L19" s="15">
        <f t="shared" ref="L19:L23" si="5">I19*0.35+J19*0.35+1</f>
        <v>39.675</v>
      </c>
      <c r="M19" s="16">
        <v>73.8</v>
      </c>
      <c r="N19" s="11">
        <f t="shared" si="1"/>
        <v>22.14</v>
      </c>
      <c r="O19" s="11">
        <f t="shared" si="2"/>
        <v>61.815</v>
      </c>
      <c r="P19" s="3">
        <v>3</v>
      </c>
      <c r="Q19" s="3" t="s">
        <v>28</v>
      </c>
    </row>
    <row r="20" ht="20.25" customHeight="1" spans="1:17">
      <c r="A20" s="3">
        <v>18</v>
      </c>
      <c r="B20" s="6" t="s">
        <v>66</v>
      </c>
      <c r="C20" s="3">
        <v>34170374</v>
      </c>
      <c r="D20" s="6" t="s">
        <v>67</v>
      </c>
      <c r="E20" s="6" t="s">
        <v>20</v>
      </c>
      <c r="F20" s="6" t="s">
        <v>52</v>
      </c>
      <c r="G20" s="6" t="s">
        <v>68</v>
      </c>
      <c r="H20" s="6">
        <v>1</v>
      </c>
      <c r="I20" s="6">
        <v>61</v>
      </c>
      <c r="J20" s="6">
        <v>64</v>
      </c>
      <c r="K20" s="3">
        <v>1</v>
      </c>
      <c r="L20" s="15">
        <f t="shared" si="5"/>
        <v>44.75</v>
      </c>
      <c r="M20" s="16">
        <v>83.4</v>
      </c>
      <c r="N20" s="11">
        <f t="shared" si="1"/>
        <v>25.02</v>
      </c>
      <c r="O20" s="11">
        <f t="shared" si="2"/>
        <v>69.77</v>
      </c>
      <c r="P20" s="3">
        <v>1</v>
      </c>
      <c r="Q20" s="3" t="s">
        <v>23</v>
      </c>
    </row>
    <row r="21" ht="20.25" customHeight="1" spans="1:17">
      <c r="A21" s="3">
        <v>19</v>
      </c>
      <c r="B21" s="6" t="s">
        <v>69</v>
      </c>
      <c r="C21" s="3">
        <v>34170374</v>
      </c>
      <c r="D21" s="6" t="s">
        <v>70</v>
      </c>
      <c r="E21" s="6" t="s">
        <v>20</v>
      </c>
      <c r="F21" s="6" t="s">
        <v>52</v>
      </c>
      <c r="G21" s="6" t="s">
        <v>68</v>
      </c>
      <c r="H21" s="6">
        <v>1</v>
      </c>
      <c r="I21" s="6">
        <v>61</v>
      </c>
      <c r="J21" s="6">
        <v>67</v>
      </c>
      <c r="K21" s="3"/>
      <c r="L21" s="15">
        <f t="shared" ref="L21:L26" si="6">I21*0.35+J21*0.35</f>
        <v>44.8</v>
      </c>
      <c r="M21" s="16">
        <v>76.6</v>
      </c>
      <c r="N21" s="11">
        <f t="shared" si="1"/>
        <v>22.98</v>
      </c>
      <c r="O21" s="11">
        <f t="shared" si="2"/>
        <v>67.78</v>
      </c>
      <c r="P21" s="3">
        <v>2</v>
      </c>
      <c r="Q21" s="3" t="s">
        <v>28</v>
      </c>
    </row>
    <row r="22" ht="20.25" customHeight="1" spans="1:17">
      <c r="A22" s="3">
        <v>20</v>
      </c>
      <c r="B22" s="6" t="s">
        <v>71</v>
      </c>
      <c r="C22" s="3">
        <v>34170374</v>
      </c>
      <c r="D22" s="6" t="s">
        <v>72</v>
      </c>
      <c r="E22" s="6" t="s">
        <v>20</v>
      </c>
      <c r="F22" s="6" t="s">
        <v>52</v>
      </c>
      <c r="G22" s="6" t="s">
        <v>68</v>
      </c>
      <c r="H22" s="6">
        <v>1</v>
      </c>
      <c r="I22" s="6">
        <v>65</v>
      </c>
      <c r="J22" s="6">
        <v>60.5</v>
      </c>
      <c r="K22" s="3"/>
      <c r="L22" s="15">
        <f t="shared" si="6"/>
        <v>43.925</v>
      </c>
      <c r="M22" s="16">
        <v>73.4</v>
      </c>
      <c r="N22" s="11">
        <f t="shared" si="1"/>
        <v>22.02</v>
      </c>
      <c r="O22" s="11">
        <f t="shared" si="2"/>
        <v>65.945</v>
      </c>
      <c r="P22" s="3">
        <v>3</v>
      </c>
      <c r="Q22" s="3" t="s">
        <v>28</v>
      </c>
    </row>
    <row r="23" ht="20.25" customHeight="1" spans="1:17">
      <c r="A23" s="3">
        <v>21</v>
      </c>
      <c r="B23" s="6" t="s">
        <v>73</v>
      </c>
      <c r="C23" s="6">
        <v>34170375</v>
      </c>
      <c r="D23" s="6" t="s">
        <v>74</v>
      </c>
      <c r="E23" s="6" t="s">
        <v>34</v>
      </c>
      <c r="F23" s="6" t="s">
        <v>75</v>
      </c>
      <c r="G23" s="6" t="s">
        <v>36</v>
      </c>
      <c r="H23" s="6">
        <v>1</v>
      </c>
      <c r="I23" s="6">
        <v>52</v>
      </c>
      <c r="J23" s="6">
        <v>57.5</v>
      </c>
      <c r="K23" s="3">
        <v>1</v>
      </c>
      <c r="L23" s="15">
        <f t="shared" si="5"/>
        <v>39.325</v>
      </c>
      <c r="M23" s="16">
        <v>75.8</v>
      </c>
      <c r="N23" s="11">
        <f t="shared" si="1"/>
        <v>22.74</v>
      </c>
      <c r="O23" s="11">
        <f t="shared" si="2"/>
        <v>62.065</v>
      </c>
      <c r="P23" s="3">
        <v>1</v>
      </c>
      <c r="Q23" s="3" t="s">
        <v>23</v>
      </c>
    </row>
    <row r="24" ht="20.25" customHeight="1" spans="1:17">
      <c r="A24" s="3">
        <v>22</v>
      </c>
      <c r="B24" s="6" t="s">
        <v>76</v>
      </c>
      <c r="C24" s="6">
        <v>34170375</v>
      </c>
      <c r="D24" s="6" t="s">
        <v>77</v>
      </c>
      <c r="E24" s="6" t="s">
        <v>34</v>
      </c>
      <c r="F24" s="6" t="s">
        <v>75</v>
      </c>
      <c r="G24" s="6" t="s">
        <v>36</v>
      </c>
      <c r="H24" s="6">
        <v>1</v>
      </c>
      <c r="I24" s="6">
        <v>50</v>
      </c>
      <c r="J24" s="6">
        <v>63.5</v>
      </c>
      <c r="K24" s="3"/>
      <c r="L24" s="15">
        <f t="shared" si="6"/>
        <v>39.725</v>
      </c>
      <c r="M24" s="16">
        <v>74.4</v>
      </c>
      <c r="N24" s="11">
        <f t="shared" si="1"/>
        <v>22.32</v>
      </c>
      <c r="O24" s="11">
        <f t="shared" si="2"/>
        <v>62.045</v>
      </c>
      <c r="P24" s="3">
        <v>2</v>
      </c>
      <c r="Q24" s="3" t="s">
        <v>28</v>
      </c>
    </row>
    <row r="25" ht="20.25" customHeight="1" spans="1:17">
      <c r="A25" s="3">
        <v>23</v>
      </c>
      <c r="B25" s="6" t="s">
        <v>78</v>
      </c>
      <c r="C25" s="6">
        <v>34170375</v>
      </c>
      <c r="D25" s="6" t="s">
        <v>79</v>
      </c>
      <c r="E25" s="6" t="s">
        <v>34</v>
      </c>
      <c r="F25" s="6" t="s">
        <v>75</v>
      </c>
      <c r="G25" s="6" t="s">
        <v>36</v>
      </c>
      <c r="H25" s="6">
        <v>1</v>
      </c>
      <c r="I25" s="6">
        <v>57</v>
      </c>
      <c r="J25" s="6">
        <v>55.5</v>
      </c>
      <c r="K25" s="3"/>
      <c r="L25" s="15">
        <f t="shared" si="6"/>
        <v>39.375</v>
      </c>
      <c r="M25" s="16">
        <v>74.6</v>
      </c>
      <c r="N25" s="11">
        <f t="shared" si="1"/>
        <v>22.38</v>
      </c>
      <c r="O25" s="11">
        <f t="shared" si="2"/>
        <v>61.755</v>
      </c>
      <c r="P25" s="3">
        <v>3</v>
      </c>
      <c r="Q25" s="3" t="s">
        <v>28</v>
      </c>
    </row>
    <row r="26" ht="20.25" customHeight="1" spans="1:17">
      <c r="A26" s="3">
        <v>24</v>
      </c>
      <c r="B26" s="6" t="s">
        <v>80</v>
      </c>
      <c r="C26" s="6">
        <v>34170376</v>
      </c>
      <c r="D26" s="6" t="s">
        <v>81</v>
      </c>
      <c r="E26" s="6" t="s">
        <v>34</v>
      </c>
      <c r="F26" s="6" t="s">
        <v>82</v>
      </c>
      <c r="G26" s="6" t="s">
        <v>36</v>
      </c>
      <c r="H26" s="6">
        <v>2</v>
      </c>
      <c r="I26" s="6">
        <v>70</v>
      </c>
      <c r="J26" s="6">
        <v>58.5</v>
      </c>
      <c r="K26" s="3"/>
      <c r="L26" s="15">
        <f t="shared" si="6"/>
        <v>44.975</v>
      </c>
      <c r="M26" s="16">
        <v>73.6</v>
      </c>
      <c r="N26" s="11">
        <f t="shared" si="1"/>
        <v>22.08</v>
      </c>
      <c r="O26" s="11">
        <f t="shared" si="2"/>
        <v>67.055</v>
      </c>
      <c r="P26" s="3">
        <v>1</v>
      </c>
      <c r="Q26" s="3" t="s">
        <v>23</v>
      </c>
    </row>
    <row r="27" ht="20.25" customHeight="1" spans="1:17">
      <c r="A27" s="3">
        <v>25</v>
      </c>
      <c r="B27" s="6" t="s">
        <v>83</v>
      </c>
      <c r="C27" s="6">
        <v>34170376</v>
      </c>
      <c r="D27" s="6" t="s">
        <v>84</v>
      </c>
      <c r="E27" s="6" t="s">
        <v>34</v>
      </c>
      <c r="F27" s="6" t="s">
        <v>82</v>
      </c>
      <c r="G27" s="6" t="s">
        <v>36</v>
      </c>
      <c r="H27" s="6">
        <v>2</v>
      </c>
      <c r="I27" s="6">
        <v>63</v>
      </c>
      <c r="J27" s="6">
        <v>57.5</v>
      </c>
      <c r="K27" s="3">
        <v>1</v>
      </c>
      <c r="L27" s="15">
        <f>I27*0.35+J27*0.35+1</f>
        <v>43.175</v>
      </c>
      <c r="M27" s="16">
        <v>74.4</v>
      </c>
      <c r="N27" s="11">
        <f t="shared" si="1"/>
        <v>22.32</v>
      </c>
      <c r="O27" s="11">
        <f t="shared" si="2"/>
        <v>65.495</v>
      </c>
      <c r="P27" s="3">
        <v>2</v>
      </c>
      <c r="Q27" s="3" t="s">
        <v>23</v>
      </c>
    </row>
    <row r="28" ht="20.25" customHeight="1" spans="1:17">
      <c r="A28" s="3">
        <v>26</v>
      </c>
      <c r="B28" s="6" t="s">
        <v>85</v>
      </c>
      <c r="C28" s="6">
        <v>34170376</v>
      </c>
      <c r="D28" s="6" t="s">
        <v>86</v>
      </c>
      <c r="E28" s="6" t="s">
        <v>34</v>
      </c>
      <c r="F28" s="6" t="s">
        <v>82</v>
      </c>
      <c r="G28" s="6" t="s">
        <v>36</v>
      </c>
      <c r="H28" s="6">
        <v>2</v>
      </c>
      <c r="I28" s="6">
        <v>59</v>
      </c>
      <c r="J28" s="6">
        <v>53.5</v>
      </c>
      <c r="K28" s="3">
        <v>1</v>
      </c>
      <c r="L28" s="15">
        <f>I28*0.35+J28*0.35+1</f>
        <v>40.375</v>
      </c>
      <c r="M28" s="16">
        <v>75.2</v>
      </c>
      <c r="N28" s="11">
        <f t="shared" si="1"/>
        <v>22.56</v>
      </c>
      <c r="O28" s="11">
        <f t="shared" si="2"/>
        <v>62.935</v>
      </c>
      <c r="P28" s="3">
        <v>3</v>
      </c>
      <c r="Q28" s="3" t="s">
        <v>28</v>
      </c>
    </row>
  </sheetData>
  <sheetProtection password="DE48" sheet="1" objects="1"/>
  <mergeCells count="1">
    <mergeCell ref="A1:Q1"/>
  </mergeCells>
  <pageMargins left="0.699305555555556" right="0.699305555555556" top="0.75" bottom="0.75" header="0.3" footer="0.3"/>
  <pageSetup paperSize="9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4"/>
  <sheetViews>
    <sheetView tabSelected="1" workbookViewId="0">
      <selection activeCell="F16" sqref="F16"/>
    </sheetView>
  </sheetViews>
  <sheetFormatPr defaultColWidth="9" defaultRowHeight="13.5"/>
  <cols>
    <col min="1" max="1" width="3.25" customWidth="1"/>
    <col min="2" max="2" width="7.625" customWidth="1"/>
    <col min="4" max="4" width="14.875" customWidth="1"/>
    <col min="5" max="5" width="4.375" customWidth="1"/>
    <col min="6" max="6" width="12.375" customWidth="1"/>
    <col min="7" max="7" width="5.875" customWidth="1"/>
    <col min="8" max="8" width="5.125" customWidth="1"/>
    <col min="9" max="9" width="5.875" customWidth="1"/>
    <col min="10" max="10" width="6.5" customWidth="1"/>
    <col min="11" max="11" width="5.125" customWidth="1"/>
    <col min="12" max="12" width="7.625" customWidth="1"/>
    <col min="13" max="13" width="7" customWidth="1"/>
    <col min="14" max="14" width="10.625" customWidth="1"/>
    <col min="16" max="16" width="5.5" customWidth="1"/>
  </cols>
  <sheetData>
    <row r="1" ht="27" spans="1:17">
      <c r="A1" s="1" t="s">
        <v>87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ht="57" spans="1:1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7" t="s">
        <v>11</v>
      </c>
      <c r="L2" s="8" t="s">
        <v>12</v>
      </c>
      <c r="M2" s="8" t="s">
        <v>13</v>
      </c>
      <c r="N2" s="8" t="s">
        <v>14</v>
      </c>
      <c r="O2" s="8" t="s">
        <v>15</v>
      </c>
      <c r="P2" s="9" t="s">
        <v>16</v>
      </c>
      <c r="Q2" s="9" t="s">
        <v>17</v>
      </c>
    </row>
    <row r="3" spans="1:17">
      <c r="A3" s="3">
        <v>1</v>
      </c>
      <c r="B3" s="4" t="s">
        <v>88</v>
      </c>
      <c r="C3" s="5" t="s">
        <v>89</v>
      </c>
      <c r="D3" s="5" t="s">
        <v>90</v>
      </c>
      <c r="E3" s="6" t="s">
        <v>34</v>
      </c>
      <c r="F3" s="6" t="s">
        <v>35</v>
      </c>
      <c r="G3" s="6" t="s">
        <v>36</v>
      </c>
      <c r="H3" s="6">
        <v>2</v>
      </c>
      <c r="I3" s="6">
        <v>64</v>
      </c>
      <c r="J3" s="6">
        <v>62</v>
      </c>
      <c r="K3" s="10"/>
      <c r="L3" s="10">
        <f>I3*0.35+J3*0.35+K3</f>
        <v>44.1</v>
      </c>
      <c r="M3" s="5" t="s">
        <v>91</v>
      </c>
      <c r="N3" s="11">
        <f>M3*0.3</f>
        <v>23.58</v>
      </c>
      <c r="O3" s="11">
        <f>N3+L3</f>
        <v>67.68</v>
      </c>
      <c r="P3" s="3">
        <v>1</v>
      </c>
      <c r="Q3" s="3" t="s">
        <v>92</v>
      </c>
    </row>
    <row r="4" spans="1:17">
      <c r="A4" s="3">
        <v>2</v>
      </c>
      <c r="B4" s="4" t="s">
        <v>93</v>
      </c>
      <c r="C4" s="5" t="s">
        <v>89</v>
      </c>
      <c r="D4" s="5" t="s">
        <v>94</v>
      </c>
      <c r="E4" s="6" t="s">
        <v>34</v>
      </c>
      <c r="F4" s="6" t="s">
        <v>35</v>
      </c>
      <c r="G4" s="6" t="s">
        <v>36</v>
      </c>
      <c r="H4" s="6">
        <v>2</v>
      </c>
      <c r="I4" s="12">
        <v>51</v>
      </c>
      <c r="J4" s="12">
        <v>51.5</v>
      </c>
      <c r="K4" s="10"/>
      <c r="L4" s="10">
        <f>I4*0.35+J4*0.35+K4</f>
        <v>35.875</v>
      </c>
      <c r="M4" s="13" t="s">
        <v>95</v>
      </c>
      <c r="N4" s="11">
        <f>M4*0.3</f>
        <v>23.1</v>
      </c>
      <c r="O4" s="11">
        <f>N4+L4</f>
        <v>58.975</v>
      </c>
      <c r="P4" s="3">
        <v>2</v>
      </c>
      <c r="Q4" s="3" t="s">
        <v>92</v>
      </c>
    </row>
    <row r="5" spans="1:17">
      <c r="A5" s="3">
        <v>3</v>
      </c>
      <c r="B5" s="4" t="s">
        <v>96</v>
      </c>
      <c r="C5" s="5" t="s">
        <v>89</v>
      </c>
      <c r="D5" s="5" t="s">
        <v>97</v>
      </c>
      <c r="E5" s="6" t="s">
        <v>34</v>
      </c>
      <c r="F5" s="6" t="s">
        <v>35</v>
      </c>
      <c r="G5" s="6" t="s">
        <v>36</v>
      </c>
      <c r="H5" s="6">
        <v>2</v>
      </c>
      <c r="I5" s="12">
        <v>42</v>
      </c>
      <c r="J5" s="12">
        <v>42.5</v>
      </c>
      <c r="K5" s="3">
        <v>1</v>
      </c>
      <c r="L5" s="10">
        <f>I5*0.35+J5*0.35+K5</f>
        <v>30.575</v>
      </c>
      <c r="M5" s="5" t="s">
        <v>98</v>
      </c>
      <c r="N5" s="11">
        <f>M5*0.3</f>
        <v>22.8</v>
      </c>
      <c r="O5" s="11">
        <f>N5+L5</f>
        <v>53.375</v>
      </c>
      <c r="P5" s="3">
        <v>3</v>
      </c>
      <c r="Q5" s="3" t="s">
        <v>28</v>
      </c>
    </row>
    <row r="6" spans="1:17">
      <c r="A6" s="3">
        <v>4</v>
      </c>
      <c r="B6" s="4" t="s">
        <v>99</v>
      </c>
      <c r="C6" s="5" t="s">
        <v>100</v>
      </c>
      <c r="D6" s="5" t="s">
        <v>101</v>
      </c>
      <c r="E6" s="6" t="s">
        <v>34</v>
      </c>
      <c r="F6" s="6" t="s">
        <v>102</v>
      </c>
      <c r="G6" s="6" t="s">
        <v>36</v>
      </c>
      <c r="H6" s="6">
        <v>1</v>
      </c>
      <c r="I6" s="12">
        <v>43</v>
      </c>
      <c r="J6" s="12">
        <v>60.5</v>
      </c>
      <c r="K6" s="10"/>
      <c r="L6" s="10">
        <f>I6*0.35+J6*0.35+K6</f>
        <v>36.225</v>
      </c>
      <c r="M6" s="5" t="s">
        <v>103</v>
      </c>
      <c r="N6" s="11">
        <f>M6*0.3</f>
        <v>24.48</v>
      </c>
      <c r="O6" s="11">
        <f>N6+L6</f>
        <v>60.705</v>
      </c>
      <c r="P6" s="3">
        <v>1</v>
      </c>
      <c r="Q6" s="3" t="s">
        <v>92</v>
      </c>
    </row>
    <row r="7" spans="1:17">
      <c r="A7" s="3"/>
      <c r="B7" s="4"/>
      <c r="C7" s="5"/>
      <c r="D7" s="5"/>
      <c r="E7" s="6"/>
      <c r="F7" s="6"/>
      <c r="G7" s="6"/>
      <c r="H7" s="6"/>
      <c r="I7" s="12"/>
      <c r="J7" s="12"/>
      <c r="K7" s="10"/>
      <c r="L7" s="10"/>
      <c r="M7" s="14"/>
      <c r="N7" s="11"/>
      <c r="O7" s="11"/>
      <c r="P7" s="3"/>
      <c r="Q7" s="3"/>
    </row>
    <row r="8" spans="1:17">
      <c r="A8" s="3"/>
      <c r="B8" s="4"/>
      <c r="C8" s="5"/>
      <c r="D8" s="5"/>
      <c r="E8" s="6"/>
      <c r="F8" s="6"/>
      <c r="G8" s="6"/>
      <c r="H8" s="6"/>
      <c r="I8" s="12"/>
      <c r="J8" s="12"/>
      <c r="K8" s="10"/>
      <c r="L8" s="10"/>
      <c r="M8" s="5"/>
      <c r="N8" s="11"/>
      <c r="O8" s="11"/>
      <c r="P8" s="3"/>
      <c r="Q8" s="3"/>
    </row>
    <row r="9" spans="1:17">
      <c r="A9" s="3"/>
      <c r="B9" s="4"/>
      <c r="C9" s="5"/>
      <c r="D9" s="5"/>
      <c r="E9" s="6"/>
      <c r="F9" s="6"/>
      <c r="G9" s="6"/>
      <c r="H9" s="6"/>
      <c r="I9" s="12"/>
      <c r="J9" s="12"/>
      <c r="K9" s="10"/>
      <c r="L9" s="10"/>
      <c r="M9" s="5"/>
      <c r="N9" s="11"/>
      <c r="O9" s="11"/>
      <c r="P9" s="3"/>
      <c r="Q9" s="3"/>
    </row>
    <row r="10" spans="1:17">
      <c r="A10" s="3"/>
      <c r="B10" s="4"/>
      <c r="C10" s="5"/>
      <c r="D10" s="5"/>
      <c r="E10" s="6"/>
      <c r="F10" s="6"/>
      <c r="G10" s="6"/>
      <c r="H10" s="6"/>
      <c r="I10" s="12"/>
      <c r="J10" s="12"/>
      <c r="K10" s="10"/>
      <c r="L10" s="10"/>
      <c r="M10" s="5"/>
      <c r="N10" s="11"/>
      <c r="O10" s="11"/>
      <c r="P10" s="3"/>
      <c r="Q10" s="3"/>
    </row>
    <row r="11" spans="1:17">
      <c r="A11" s="3"/>
      <c r="B11" s="4"/>
      <c r="C11" s="5"/>
      <c r="D11" s="5"/>
      <c r="E11" s="6"/>
      <c r="F11" s="6"/>
      <c r="G11" s="6"/>
      <c r="H11" s="6"/>
      <c r="I11" s="12"/>
      <c r="J11" s="12"/>
      <c r="K11" s="10"/>
      <c r="L11" s="10"/>
      <c r="M11" s="5"/>
      <c r="N11" s="11"/>
      <c r="O11" s="11"/>
      <c r="P11" s="3"/>
      <c r="Q11" s="3"/>
    </row>
    <row r="14" spans="13:13">
      <c r="M14" s="13"/>
    </row>
  </sheetData>
  <mergeCells count="1">
    <mergeCell ref="A1:Q1"/>
  </mergeCells>
  <pageMargins left="0.699305555555556" right="0.699305555555556" top="0.75" bottom="0.75" header="0.3" footer="0.3"/>
  <pageSetup paperSize="9" orientation="landscape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ZZB</cp:lastModifiedBy>
  <dcterms:created xsi:type="dcterms:W3CDTF">2006-09-13T11:21:00Z</dcterms:created>
  <cp:lastPrinted>2019-03-18T09:29:00Z</cp:lastPrinted>
  <dcterms:modified xsi:type="dcterms:W3CDTF">2020-01-15T08:48:36Z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</Properties>
</file>