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280" activeTab="0"/>
  </bookViews>
  <sheets>
    <sheet name="2016年下半年内江市威远县、隆昌县和经开区面向社会公开考聘教" sheetId="1" r:id="rId1"/>
  </sheets>
  <definedNames/>
  <calcPr fullCalcOnLoad="1"/>
</workbook>
</file>

<file path=xl/sharedStrings.xml><?xml version="1.0" encoding="utf-8"?>
<sst xmlns="http://schemas.openxmlformats.org/spreadsheetml/2006/main" count="699" uniqueCount="300">
  <si>
    <t>姓名</t>
  </si>
  <si>
    <t>准考证号</t>
  </si>
  <si>
    <t>职位名称</t>
  </si>
  <si>
    <t>职位编码</t>
  </si>
  <si>
    <t>《教育公共基础》</t>
  </si>
  <si>
    <t>《教育公共基础》</t>
  </si>
  <si>
    <t>考试科目</t>
  </si>
  <si>
    <t>查分后分数</t>
  </si>
  <si>
    <t>小学语文教师一组</t>
  </si>
  <si>
    <t>李苹</t>
  </si>
  <si>
    <t>陈刚</t>
  </si>
  <si>
    <t>朱丹</t>
  </si>
  <si>
    <t>尹灵</t>
  </si>
  <si>
    <t>代金芸</t>
  </si>
  <si>
    <t>史秀慧</t>
  </si>
  <si>
    <t>李欢</t>
  </si>
  <si>
    <t>黄凤丽</t>
  </si>
  <si>
    <t>郭良均</t>
  </si>
  <si>
    <t>邓智慧</t>
  </si>
  <si>
    <t>刘燕</t>
  </si>
  <si>
    <t>伍晓芳</t>
  </si>
  <si>
    <t>邱小丽</t>
  </si>
  <si>
    <t>曹雪婷</t>
  </si>
  <si>
    <t>杜虹剑</t>
  </si>
  <si>
    <t>魏利平</t>
  </si>
  <si>
    <t>郭辉</t>
  </si>
  <si>
    <t>李慧</t>
  </si>
  <si>
    <t>周荣英</t>
  </si>
  <si>
    <t>钟倩</t>
  </si>
  <si>
    <t>李雅玲</t>
  </si>
  <si>
    <t>赵帮玉</t>
  </si>
  <si>
    <t>张美龄</t>
  </si>
  <si>
    <t>曾凡艳</t>
  </si>
  <si>
    <t>马玮</t>
  </si>
  <si>
    <t>宋伟</t>
  </si>
  <si>
    <t>周芳</t>
  </si>
  <si>
    <t>杜越</t>
  </si>
  <si>
    <t>卢超</t>
  </si>
  <si>
    <t>文学兰</t>
  </si>
  <si>
    <t>陆杨</t>
  </si>
  <si>
    <t>李茂娜</t>
  </si>
  <si>
    <t>温柯慧</t>
  </si>
  <si>
    <t>刘鑫</t>
  </si>
  <si>
    <t>王俊树</t>
  </si>
  <si>
    <t>陈蕾</t>
  </si>
  <si>
    <t>汤蔺</t>
  </si>
  <si>
    <t>杨欧</t>
  </si>
  <si>
    <t>芦明</t>
  </si>
  <si>
    <t>程玉萍</t>
  </si>
  <si>
    <t>周恬</t>
  </si>
  <si>
    <t>曾旭</t>
  </si>
  <si>
    <t>王莉</t>
  </si>
  <si>
    <t>彭敬</t>
  </si>
  <si>
    <t>陈敬秋</t>
  </si>
  <si>
    <t>谢燕</t>
  </si>
  <si>
    <t>沈小微</t>
  </si>
  <si>
    <t>唐秋霞</t>
  </si>
  <si>
    <t>闻春秀</t>
  </si>
  <si>
    <t>李梅</t>
  </si>
  <si>
    <t>王思奇</t>
  </si>
  <si>
    <t>赵启东</t>
  </si>
  <si>
    <t>谢莎莎</t>
  </si>
  <si>
    <t>游雪莲</t>
  </si>
  <si>
    <t>马雪健</t>
  </si>
  <si>
    <t>肖萍</t>
  </si>
  <si>
    <t>甘玲</t>
  </si>
  <si>
    <t>朱丽旭</t>
  </si>
  <si>
    <t>朱靡莉</t>
  </si>
  <si>
    <t>何云霞</t>
  </si>
  <si>
    <t>周秀芸</t>
  </si>
  <si>
    <t>刘雨</t>
  </si>
  <si>
    <t>张莉莉</t>
  </si>
  <si>
    <t>王利</t>
  </si>
  <si>
    <t>黄琛芳</t>
  </si>
  <si>
    <t>段玉</t>
  </si>
  <si>
    <t>周芯琪</t>
  </si>
  <si>
    <t>曹清海</t>
  </si>
  <si>
    <t>曾巧玲</t>
  </si>
  <si>
    <t>陈香</t>
  </si>
  <si>
    <t>高倩</t>
  </si>
  <si>
    <t>姚军</t>
  </si>
  <si>
    <t>李灿</t>
  </si>
  <si>
    <t>罗雅梦</t>
  </si>
  <si>
    <t>马林</t>
  </si>
  <si>
    <t>赵合申</t>
  </si>
  <si>
    <t>刘鑫燃</t>
  </si>
  <si>
    <t>陈付鹏</t>
  </si>
  <si>
    <t>胡洁</t>
  </si>
  <si>
    <t>张娟</t>
  </si>
  <si>
    <t>王亚梅</t>
  </si>
  <si>
    <t>黄太富</t>
  </si>
  <si>
    <t>杨燕</t>
  </si>
  <si>
    <t>师小敏</t>
  </si>
  <si>
    <t>陈岚</t>
  </si>
  <si>
    <t>罗燏</t>
  </si>
  <si>
    <t>邵阔</t>
  </si>
  <si>
    <t>肖冲</t>
  </si>
  <si>
    <t>黄娇</t>
  </si>
  <si>
    <t>杨明琴</t>
  </si>
  <si>
    <t>陈耀</t>
  </si>
  <si>
    <t>刘娉厚</t>
  </si>
  <si>
    <t>石瑾</t>
  </si>
  <si>
    <t>张鑫</t>
  </si>
  <si>
    <t>朱玲</t>
  </si>
  <si>
    <t>周雪莲</t>
  </si>
  <si>
    <t>陈彦舟</t>
  </si>
  <si>
    <t>张春兰</t>
  </si>
  <si>
    <t>朱虹</t>
  </si>
  <si>
    <t>王小琼</t>
  </si>
  <si>
    <t>林思妤</t>
  </si>
  <si>
    <t>黄林雪婷</t>
  </si>
  <si>
    <t>陈至文</t>
  </si>
  <si>
    <t>唐梦莲</t>
  </si>
  <si>
    <t>陈丹</t>
  </si>
  <si>
    <t>黄艳梅</t>
  </si>
  <si>
    <t>唐宁鸿</t>
  </si>
  <si>
    <t>汪开均</t>
  </si>
  <si>
    <t>周茂</t>
  </si>
  <si>
    <t>刘涛</t>
  </si>
  <si>
    <t>熊霞</t>
  </si>
  <si>
    <t>江岚</t>
  </si>
  <si>
    <t>杨洋</t>
  </si>
  <si>
    <t>翁健丽</t>
  </si>
  <si>
    <t>杨红玲</t>
  </si>
  <si>
    <t>张小倩</t>
  </si>
  <si>
    <t>刘梓洁</t>
  </si>
  <si>
    <t>黄玲</t>
  </si>
  <si>
    <t>张伟</t>
  </si>
  <si>
    <t>杨自强</t>
  </si>
  <si>
    <t>李梦兰</t>
  </si>
  <si>
    <t>肖柠</t>
  </si>
  <si>
    <t>钟谨澜</t>
  </si>
  <si>
    <t>谭显宏</t>
  </si>
  <si>
    <t>蒋亚</t>
  </si>
  <si>
    <t>李巧</t>
  </si>
  <si>
    <t>刘利</t>
  </si>
  <si>
    <t>谢志颖</t>
  </si>
  <si>
    <t>文墩</t>
  </si>
  <si>
    <t>王用利</t>
  </si>
  <si>
    <t>朱红</t>
  </si>
  <si>
    <t>刘颜</t>
  </si>
  <si>
    <t>谭源</t>
  </si>
  <si>
    <t>马杨</t>
  </si>
  <si>
    <t>李禄云</t>
  </si>
  <si>
    <t>王婷</t>
  </si>
  <si>
    <t>陈绍强</t>
  </si>
  <si>
    <t>覃宏娇</t>
  </si>
  <si>
    <t>马银秀</t>
  </si>
  <si>
    <t>张华</t>
  </si>
  <si>
    <t>宁兴</t>
  </si>
  <si>
    <t>邬坤莉</t>
  </si>
  <si>
    <t>刘珊伶</t>
  </si>
  <si>
    <t>周果</t>
  </si>
  <si>
    <t>向华宇</t>
  </si>
  <si>
    <t>陈方平</t>
  </si>
  <si>
    <t>马陛灵</t>
  </si>
  <si>
    <t>崔先沂</t>
  </si>
  <si>
    <t>艾道淋</t>
  </si>
  <si>
    <t>王晓莉</t>
  </si>
  <si>
    <t>漆淼熙</t>
  </si>
  <si>
    <t>练倩</t>
  </si>
  <si>
    <t>兰昌梅</t>
  </si>
  <si>
    <t>刘瑶</t>
  </si>
  <si>
    <t>李波</t>
  </si>
  <si>
    <t>田英</t>
  </si>
  <si>
    <t>刘韦友</t>
  </si>
  <si>
    <t>王春慧</t>
  </si>
  <si>
    <t>李艳萍</t>
  </si>
  <si>
    <t>刘敏</t>
  </si>
  <si>
    <t>袁珍</t>
  </si>
  <si>
    <t>曾惠</t>
  </si>
  <si>
    <t>黄瑶</t>
  </si>
  <si>
    <t>王岚</t>
  </si>
  <si>
    <t>唐上程</t>
  </si>
  <si>
    <t>王凤昱</t>
  </si>
  <si>
    <t>黄萍</t>
  </si>
  <si>
    <t>张莉</t>
  </si>
  <si>
    <t>张光波</t>
  </si>
  <si>
    <t>李晓兰</t>
  </si>
  <si>
    <t>陈玲</t>
  </si>
  <si>
    <t>张向莲</t>
  </si>
  <si>
    <t>周玲</t>
  </si>
  <si>
    <t>周小军</t>
  </si>
  <si>
    <t>刘佳</t>
  </si>
  <si>
    <t>任桂平</t>
  </si>
  <si>
    <t>叶宇</t>
  </si>
  <si>
    <t>郑丹</t>
  </si>
  <si>
    <t>周巧玉</t>
  </si>
  <si>
    <t>周其</t>
  </si>
  <si>
    <t>叶张韵</t>
  </si>
  <si>
    <t>孙如玉</t>
  </si>
  <si>
    <t>钟凯玲</t>
  </si>
  <si>
    <t>杨智</t>
  </si>
  <si>
    <t>兰霞</t>
  </si>
  <si>
    <t>罗军</t>
  </si>
  <si>
    <t>熊丽君</t>
  </si>
  <si>
    <t>刘新星</t>
  </si>
  <si>
    <t>曹力丹</t>
  </si>
  <si>
    <t>谭丽</t>
  </si>
  <si>
    <t>雷明钰</t>
  </si>
  <si>
    <t>张静</t>
  </si>
  <si>
    <t>魏瑞英</t>
  </si>
  <si>
    <t>吴海燕</t>
  </si>
  <si>
    <t>廖学巧</t>
  </si>
  <si>
    <t>龙超群</t>
  </si>
  <si>
    <t>黄雅玲</t>
  </si>
  <si>
    <t>付兰</t>
  </si>
  <si>
    <t>李娥</t>
  </si>
  <si>
    <t>唐益萍</t>
  </si>
  <si>
    <t>缪小平</t>
  </si>
  <si>
    <t>谢玲慧</t>
  </si>
  <si>
    <t>卢美</t>
  </si>
  <si>
    <t>谢常聪</t>
  </si>
  <si>
    <t>夏思琦</t>
  </si>
  <si>
    <t>陈长</t>
  </si>
  <si>
    <t>邓帅</t>
  </si>
  <si>
    <t>刘梦婷</t>
  </si>
  <si>
    <t>刘佳珍</t>
  </si>
  <si>
    <t>林敏</t>
  </si>
  <si>
    <t>肖娟</t>
  </si>
  <si>
    <t>黄丽</t>
  </si>
  <si>
    <t>肖艺</t>
  </si>
  <si>
    <t>郭雨虹</t>
  </si>
  <si>
    <t>常锡梅</t>
  </si>
  <si>
    <t>袁燚</t>
  </si>
  <si>
    <t>李亚琦</t>
  </si>
  <si>
    <t>马茜</t>
  </si>
  <si>
    <t>杨晴</t>
  </si>
  <si>
    <t>邓蕾</t>
  </si>
  <si>
    <t>万萍</t>
  </si>
  <si>
    <t>李科</t>
  </si>
  <si>
    <t>柳佳音</t>
  </si>
  <si>
    <t>李龙燕</t>
  </si>
  <si>
    <t>王磊</t>
  </si>
  <si>
    <t>吴杰</t>
  </si>
  <si>
    <t>许舒超</t>
  </si>
  <si>
    <t>马丽丽</t>
  </si>
  <si>
    <t>姜雪</t>
  </si>
  <si>
    <t>夏娇</t>
  </si>
  <si>
    <t>小学数学教师2</t>
  </si>
  <si>
    <t>初中数学教师</t>
  </si>
  <si>
    <t>小学语文教师二组</t>
  </si>
  <si>
    <t>小学语文教师</t>
  </si>
  <si>
    <t>小学美术教师1</t>
  </si>
  <si>
    <t>小学语文教师1</t>
  </si>
  <si>
    <t>小学语文教师2</t>
  </si>
  <si>
    <t>初中英语教师</t>
  </si>
  <si>
    <t>幼儿园教师</t>
  </si>
  <si>
    <t>小学数学教师四组</t>
  </si>
  <si>
    <t>高中英语教师</t>
  </si>
  <si>
    <t>小学语文教师（1）</t>
  </si>
  <si>
    <t>幼儿教师</t>
  </si>
  <si>
    <t>小学语文教师三组</t>
  </si>
  <si>
    <t>小学语文教师3</t>
  </si>
  <si>
    <t>高中数学教师</t>
  </si>
  <si>
    <t>小学数学教师（3）</t>
  </si>
  <si>
    <t>小学数学教师</t>
  </si>
  <si>
    <t>高中地理教师</t>
  </si>
  <si>
    <t>幼儿园保教人员</t>
  </si>
  <si>
    <t>小学体育教师1</t>
  </si>
  <si>
    <t>小学语文教师四组</t>
  </si>
  <si>
    <t>初中历史教师</t>
  </si>
  <si>
    <t>小学数学教师（2）</t>
  </si>
  <si>
    <t>小学英语教师（2）</t>
  </si>
  <si>
    <t>初中体育教师</t>
  </si>
  <si>
    <t>小学语文教师（2）</t>
  </si>
  <si>
    <t>小学数学教师一组</t>
  </si>
  <si>
    <t>初中化学教师</t>
  </si>
  <si>
    <t>小学语文教师七组</t>
  </si>
  <si>
    <t>小学科学</t>
  </si>
  <si>
    <t>小学语文教师（3）</t>
  </si>
  <si>
    <t>小学体育教师2</t>
  </si>
  <si>
    <t>小学数学教师1</t>
  </si>
  <si>
    <t>小学数学教师（1）</t>
  </si>
  <si>
    <t>小学音乐教师1</t>
  </si>
  <si>
    <t>小学数学教师二组</t>
  </si>
  <si>
    <t>初中音乐教师</t>
  </si>
  <si>
    <t>初中语文教师</t>
  </si>
  <si>
    <t>高中化学教师</t>
  </si>
  <si>
    <t>高中美术教师</t>
  </si>
  <si>
    <t>小学美术教师2</t>
  </si>
  <si>
    <t>高中生物教师</t>
  </si>
  <si>
    <t>初中地理教师</t>
  </si>
  <si>
    <t>小学语文教师五组</t>
  </si>
  <si>
    <t>小学英语教师</t>
  </si>
  <si>
    <t>中学数学教师</t>
  </si>
  <si>
    <t>小学数学教师五组</t>
  </si>
  <si>
    <t>小学英语教师（1）</t>
  </si>
  <si>
    <t>职高专业课教师</t>
  </si>
  <si>
    <t>小学体育教师</t>
  </si>
  <si>
    <t>初中政治教师</t>
  </si>
  <si>
    <t>初中生物教师</t>
  </si>
  <si>
    <t>高中信息技术教师</t>
  </si>
  <si>
    <t>高中体育教师</t>
  </si>
  <si>
    <t>初中美术教师</t>
  </si>
  <si>
    <t>初中物理教师</t>
  </si>
  <si>
    <t>中学地理教师</t>
  </si>
  <si>
    <t>小学语文教师六组</t>
  </si>
  <si>
    <t>初中信息技术教师</t>
  </si>
  <si>
    <t>中学体育教师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</si>
</sst>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171450</xdr:colOff>
      <xdr:row>83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549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6" width="16.28125" style="2" customWidth="1"/>
  </cols>
  <sheetData>
    <row r="1" spans="1:6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</v>
      </c>
    </row>
    <row r="2" spans="1:6" ht="19.5" customHeight="1">
      <c r="A2" s="4" t="s">
        <v>9</v>
      </c>
      <c r="B2" s="5" t="str">
        <f>"1741609013501"</f>
        <v>1741609013501</v>
      </c>
      <c r="C2" s="6" t="s">
        <v>239</v>
      </c>
      <c r="D2" s="6">
        <v>8030501</v>
      </c>
      <c r="E2" s="1" t="s">
        <v>5</v>
      </c>
      <c r="F2" s="6">
        <v>69</v>
      </c>
    </row>
    <row r="3" spans="1:6" ht="19.5" customHeight="1">
      <c r="A3" s="4" t="s">
        <v>10</v>
      </c>
      <c r="B3" s="5" t="str">
        <f>"1741609020403"</f>
        <v>1741609020403</v>
      </c>
      <c r="C3" s="6" t="s">
        <v>240</v>
      </c>
      <c r="D3" s="6">
        <v>8031701</v>
      </c>
      <c r="E3" s="1" t="s">
        <v>4</v>
      </c>
      <c r="F3" s="6">
        <v>74</v>
      </c>
    </row>
    <row r="4" spans="1:6" ht="19.5" customHeight="1">
      <c r="A4" s="4" t="s">
        <v>11</v>
      </c>
      <c r="B4" s="5" t="str">
        <f>"1741609010921"</f>
        <v>1741609010921</v>
      </c>
      <c r="C4" s="6" t="s">
        <v>241</v>
      </c>
      <c r="D4" s="6">
        <v>8020501</v>
      </c>
      <c r="E4" s="1" t="s">
        <v>4</v>
      </c>
      <c r="F4" s="6">
        <v>78</v>
      </c>
    </row>
    <row r="5" spans="1:6" ht="19.5" customHeight="1">
      <c r="A5" s="4" t="s">
        <v>12</v>
      </c>
      <c r="B5" s="5" t="str">
        <f>"1741609030419"</f>
        <v>1741609030419</v>
      </c>
      <c r="C5" s="6" t="s">
        <v>242</v>
      </c>
      <c r="D5" s="6">
        <v>8040801</v>
      </c>
      <c r="E5" s="1" t="s">
        <v>4</v>
      </c>
      <c r="F5" s="6">
        <v>46</v>
      </c>
    </row>
    <row r="6" spans="1:6" ht="19.5" customHeight="1">
      <c r="A6" s="4" t="s">
        <v>13</v>
      </c>
      <c r="B6" s="5" t="str">
        <f>"1741609014314"</f>
        <v>1741609014314</v>
      </c>
      <c r="C6" s="6" t="s">
        <v>243</v>
      </c>
      <c r="D6" s="6">
        <v>8031101</v>
      </c>
      <c r="E6" s="1" t="s">
        <v>4</v>
      </c>
      <c r="F6" s="6">
        <v>70</v>
      </c>
    </row>
    <row r="7" spans="1:6" ht="19.5" customHeight="1">
      <c r="A7" s="4" t="s">
        <v>14</v>
      </c>
      <c r="B7" s="5" t="str">
        <f>"1741609012630"</f>
        <v>1741609012630</v>
      </c>
      <c r="C7" s="6" t="s">
        <v>244</v>
      </c>
      <c r="D7" s="6">
        <v>8030101</v>
      </c>
      <c r="E7" s="1" t="s">
        <v>4</v>
      </c>
      <c r="F7" s="6">
        <v>76</v>
      </c>
    </row>
    <row r="8" spans="1:6" ht="19.5" customHeight="1">
      <c r="A8" s="4" t="s">
        <v>15</v>
      </c>
      <c r="B8" s="5" t="str">
        <f>"1741609012821"</f>
        <v>1741609012821</v>
      </c>
      <c r="C8" s="6" t="s">
        <v>245</v>
      </c>
      <c r="D8" s="6">
        <v>8030201</v>
      </c>
      <c r="E8" s="1" t="s">
        <v>4</v>
      </c>
      <c r="F8" s="6">
        <v>70</v>
      </c>
    </row>
    <row r="9" spans="1:6" ht="19.5" customHeight="1">
      <c r="A9" s="4" t="s">
        <v>16</v>
      </c>
      <c r="B9" s="5" t="str">
        <f>"1741609020930"</f>
        <v>1741609020930</v>
      </c>
      <c r="C9" s="6" t="s">
        <v>246</v>
      </c>
      <c r="D9" s="6">
        <v>8031801</v>
      </c>
      <c r="E9" s="1" t="s">
        <v>4</v>
      </c>
      <c r="F9" s="6">
        <v>75</v>
      </c>
    </row>
    <row r="10" spans="1:6" ht="19.5" customHeight="1">
      <c r="A10" s="4" t="s">
        <v>17</v>
      </c>
      <c r="B10" s="5" t="str">
        <f>"1741609040426"</f>
        <v>1741609040426</v>
      </c>
      <c r="C10" s="6" t="s">
        <v>241</v>
      </c>
      <c r="D10" s="6">
        <v>8052401</v>
      </c>
      <c r="E10" s="1" t="s">
        <v>4</v>
      </c>
      <c r="F10" s="6">
        <v>59</v>
      </c>
    </row>
    <row r="11" spans="1:6" ht="19.5" customHeight="1">
      <c r="A11" s="4" t="s">
        <v>18</v>
      </c>
      <c r="B11" s="5" t="str">
        <f>"1741609043806"</f>
        <v>1741609043806</v>
      </c>
      <c r="C11" s="6" t="s">
        <v>247</v>
      </c>
      <c r="D11" s="6">
        <v>8060501</v>
      </c>
      <c r="E11" s="1" t="s">
        <v>4</v>
      </c>
      <c r="F11" s="6">
        <v>68</v>
      </c>
    </row>
    <row r="12" spans="1:6" ht="19.5" customHeight="1">
      <c r="A12" s="4" t="s">
        <v>19</v>
      </c>
      <c r="B12" s="5" t="str">
        <f>"1741609014415"</f>
        <v>1741609014415</v>
      </c>
      <c r="C12" s="6" t="s">
        <v>243</v>
      </c>
      <c r="D12" s="6">
        <v>8031101</v>
      </c>
      <c r="E12" s="1" t="s">
        <v>4</v>
      </c>
      <c r="F12" s="6">
        <v>74</v>
      </c>
    </row>
    <row r="13" spans="1:6" ht="19.5" customHeight="1">
      <c r="A13" s="4" t="s">
        <v>20</v>
      </c>
      <c r="B13" s="5" t="str">
        <f>"1741609020728"</f>
        <v>1741609020728</v>
      </c>
      <c r="C13" s="6" t="s">
        <v>246</v>
      </c>
      <c r="D13" s="6">
        <v>8031801</v>
      </c>
      <c r="E13" s="1" t="s">
        <v>4</v>
      </c>
      <c r="F13" s="6">
        <v>73</v>
      </c>
    </row>
    <row r="14" spans="1:6" ht="19.5" customHeight="1">
      <c r="A14" s="4" t="s">
        <v>21</v>
      </c>
      <c r="B14" s="5" t="str">
        <f>"1741609023526"</f>
        <v>1741609023526</v>
      </c>
      <c r="C14" s="6" t="s">
        <v>242</v>
      </c>
      <c r="D14" s="6">
        <v>8040401</v>
      </c>
      <c r="E14" s="1" t="s">
        <v>4</v>
      </c>
      <c r="F14" s="6">
        <v>64</v>
      </c>
    </row>
    <row r="15" spans="1:6" ht="19.5" customHeight="1">
      <c r="A15" s="4" t="s">
        <v>22</v>
      </c>
      <c r="B15" s="5" t="str">
        <f>"1741609041324"</f>
        <v>1741609041324</v>
      </c>
      <c r="C15" s="6" t="s">
        <v>248</v>
      </c>
      <c r="D15" s="6">
        <v>8053301</v>
      </c>
      <c r="E15" s="1" t="s">
        <v>4</v>
      </c>
      <c r="F15" s="6">
        <v>67</v>
      </c>
    </row>
    <row r="16" spans="1:6" ht="19.5" customHeight="1">
      <c r="A16" s="4" t="s">
        <v>23</v>
      </c>
      <c r="B16" s="5" t="str">
        <f>"1741609021102"</f>
        <v>1741609021102</v>
      </c>
      <c r="C16" s="6" t="s">
        <v>246</v>
      </c>
      <c r="D16" s="6">
        <v>8031801</v>
      </c>
      <c r="E16" s="1" t="s">
        <v>4</v>
      </c>
      <c r="F16" s="6">
        <v>75</v>
      </c>
    </row>
    <row r="17" spans="1:6" ht="19.5" customHeight="1">
      <c r="A17" s="4" t="s">
        <v>24</v>
      </c>
      <c r="B17" s="5" t="str">
        <f>"1741609033119"</f>
        <v>1741609033119</v>
      </c>
      <c r="C17" s="6" t="s">
        <v>249</v>
      </c>
      <c r="D17" s="6">
        <v>8043501</v>
      </c>
      <c r="E17" s="1" t="s">
        <v>4</v>
      </c>
      <c r="F17" s="6">
        <v>77</v>
      </c>
    </row>
    <row r="18" spans="1:6" ht="19.5" customHeight="1">
      <c r="A18" s="4" t="s">
        <v>25</v>
      </c>
      <c r="B18" s="5" t="str">
        <f>"1741609040320"</f>
        <v>1741609040320</v>
      </c>
      <c r="C18" s="6" t="s">
        <v>8</v>
      </c>
      <c r="D18" s="6">
        <v>8052301</v>
      </c>
      <c r="E18" s="1" t="s">
        <v>4</v>
      </c>
      <c r="F18" s="6">
        <v>74</v>
      </c>
    </row>
    <row r="19" spans="1:6" ht="19.5" customHeight="1">
      <c r="A19" s="4" t="s">
        <v>26</v>
      </c>
      <c r="B19" s="5" t="str">
        <f>"1741609042215"</f>
        <v>1741609042215</v>
      </c>
      <c r="C19" s="6" t="s">
        <v>250</v>
      </c>
      <c r="D19" s="6">
        <v>8060401</v>
      </c>
      <c r="E19" s="1" t="s">
        <v>4</v>
      </c>
      <c r="F19" s="6">
        <v>61</v>
      </c>
    </row>
    <row r="20" spans="1:6" ht="19.5" customHeight="1">
      <c r="A20" s="4" t="s">
        <v>27</v>
      </c>
      <c r="B20" s="5" t="str">
        <f>"1741609023204"</f>
        <v>1741609023204</v>
      </c>
      <c r="C20" s="6" t="s">
        <v>251</v>
      </c>
      <c r="D20" s="6">
        <v>8040301</v>
      </c>
      <c r="E20" s="1" t="s">
        <v>4</v>
      </c>
      <c r="F20" s="6">
        <v>72</v>
      </c>
    </row>
    <row r="21" spans="1:6" ht="19.5" customHeight="1">
      <c r="A21" s="4" t="s">
        <v>28</v>
      </c>
      <c r="B21" s="5" t="str">
        <f>"1741609011308"</f>
        <v>1741609011308</v>
      </c>
      <c r="C21" s="6" t="s">
        <v>252</v>
      </c>
      <c r="D21" s="6">
        <v>8020601</v>
      </c>
      <c r="E21" s="1" t="s">
        <v>4</v>
      </c>
      <c r="F21" s="6">
        <v>72</v>
      </c>
    </row>
    <row r="22" spans="1:6" ht="19.5" customHeight="1">
      <c r="A22" s="4" t="s">
        <v>29</v>
      </c>
      <c r="B22" s="5" t="str">
        <f>"1741609013117"</f>
        <v>1741609013117</v>
      </c>
      <c r="C22" s="6" t="s">
        <v>253</v>
      </c>
      <c r="D22" s="6">
        <v>8030301</v>
      </c>
      <c r="E22" s="1" t="s">
        <v>4</v>
      </c>
      <c r="F22" s="6">
        <v>63</v>
      </c>
    </row>
    <row r="23" spans="1:6" ht="19.5" customHeight="1">
      <c r="A23" s="4" t="s">
        <v>30</v>
      </c>
      <c r="B23" s="5" t="str">
        <f>"1741609033816"</f>
        <v>1741609033816</v>
      </c>
      <c r="C23" s="6" t="s">
        <v>254</v>
      </c>
      <c r="D23" s="6">
        <v>8050201</v>
      </c>
      <c r="E23" s="1" t="s">
        <v>4</v>
      </c>
      <c r="F23" s="6">
        <v>69</v>
      </c>
    </row>
    <row r="24" spans="1:6" ht="19.5" customHeight="1">
      <c r="A24" s="4" t="s">
        <v>31</v>
      </c>
      <c r="B24" s="5" t="str">
        <f>"1741609014501"</f>
        <v>1741609014501</v>
      </c>
      <c r="C24" s="6" t="s">
        <v>243</v>
      </c>
      <c r="D24" s="6">
        <v>8031101</v>
      </c>
      <c r="E24" s="1" t="s">
        <v>4</v>
      </c>
      <c r="F24" s="6">
        <v>71</v>
      </c>
    </row>
    <row r="25" spans="1:6" ht="19.5" customHeight="1">
      <c r="A25" s="4" t="s">
        <v>32</v>
      </c>
      <c r="B25" s="5" t="str">
        <f>"1741609013415"</f>
        <v>1741609013415</v>
      </c>
      <c r="C25" s="6" t="s">
        <v>239</v>
      </c>
      <c r="D25" s="6">
        <v>8030501</v>
      </c>
      <c r="E25" s="1" t="s">
        <v>4</v>
      </c>
      <c r="F25" s="6">
        <v>63</v>
      </c>
    </row>
    <row r="26" spans="1:6" ht="19.5" customHeight="1">
      <c r="A26" s="4" t="s">
        <v>33</v>
      </c>
      <c r="B26" s="5" t="str">
        <f>"1741609043423"</f>
        <v>1741609043423</v>
      </c>
      <c r="C26" s="6" t="s">
        <v>255</v>
      </c>
      <c r="D26" s="6">
        <v>8060406</v>
      </c>
      <c r="E26" s="1" t="s">
        <v>4</v>
      </c>
      <c r="F26" s="6">
        <v>66</v>
      </c>
    </row>
    <row r="27" spans="1:6" ht="19.5" customHeight="1">
      <c r="A27" s="4" t="s">
        <v>34</v>
      </c>
      <c r="B27" s="5" t="str">
        <f>"1741609033817"</f>
        <v>1741609033817</v>
      </c>
      <c r="C27" s="6" t="s">
        <v>254</v>
      </c>
      <c r="D27" s="6">
        <v>8050201</v>
      </c>
      <c r="E27" s="1" t="s">
        <v>4</v>
      </c>
      <c r="F27" s="6">
        <v>59</v>
      </c>
    </row>
    <row r="28" spans="1:6" ht="19.5" customHeight="1">
      <c r="A28" s="4" t="s">
        <v>35</v>
      </c>
      <c r="B28" s="5" t="str">
        <f>"1741609032313"</f>
        <v>1741609032313</v>
      </c>
      <c r="C28" s="6" t="s">
        <v>256</v>
      </c>
      <c r="D28" s="6">
        <v>8042001</v>
      </c>
      <c r="E28" s="1" t="s">
        <v>4</v>
      </c>
      <c r="F28" s="6">
        <v>63</v>
      </c>
    </row>
    <row r="29" spans="1:6" ht="19.5" customHeight="1">
      <c r="A29" s="4" t="s">
        <v>36</v>
      </c>
      <c r="B29" s="5" t="str">
        <f>"1741609011315"</f>
        <v>1741609011315</v>
      </c>
      <c r="C29" s="6" t="s">
        <v>252</v>
      </c>
      <c r="D29" s="6">
        <v>8020601</v>
      </c>
      <c r="E29" s="1" t="s">
        <v>4</v>
      </c>
      <c r="F29" s="6">
        <v>67</v>
      </c>
    </row>
    <row r="30" spans="1:6" ht="19.5" customHeight="1">
      <c r="A30" s="4" t="s">
        <v>37</v>
      </c>
      <c r="B30" s="5" t="str">
        <f>"1741609033613"</f>
        <v>1741609033613</v>
      </c>
      <c r="C30" s="6" t="s">
        <v>257</v>
      </c>
      <c r="D30" s="6">
        <v>8044401</v>
      </c>
      <c r="E30" s="1" t="s">
        <v>4</v>
      </c>
      <c r="F30" s="6">
        <v>77</v>
      </c>
    </row>
    <row r="31" spans="1:6" ht="19.5" customHeight="1">
      <c r="A31" s="4" t="s">
        <v>38</v>
      </c>
      <c r="B31" s="5" t="str">
        <f>"1741609014423"</f>
        <v>1741609014423</v>
      </c>
      <c r="C31" s="6" t="s">
        <v>243</v>
      </c>
      <c r="D31" s="6">
        <v>8031101</v>
      </c>
      <c r="E31" s="1" t="s">
        <v>4</v>
      </c>
      <c r="F31" s="6">
        <v>69</v>
      </c>
    </row>
    <row r="32" spans="1:6" ht="19.5" customHeight="1">
      <c r="A32" s="4" t="s">
        <v>39</v>
      </c>
      <c r="B32" s="5" t="str">
        <f>"1741609020804"</f>
        <v>1741609020804</v>
      </c>
      <c r="C32" s="6" t="s">
        <v>246</v>
      </c>
      <c r="D32" s="6">
        <v>8031801</v>
      </c>
      <c r="E32" s="1" t="s">
        <v>4</v>
      </c>
      <c r="F32" s="6">
        <v>73</v>
      </c>
    </row>
    <row r="33" spans="1:6" ht="19.5" customHeight="1">
      <c r="A33" s="4" t="s">
        <v>40</v>
      </c>
      <c r="B33" s="5" t="str">
        <f>"1741609023213"</f>
        <v>1741609023213</v>
      </c>
      <c r="C33" s="6" t="s">
        <v>251</v>
      </c>
      <c r="D33" s="6">
        <v>8040301</v>
      </c>
      <c r="E33" s="1" t="s">
        <v>4</v>
      </c>
      <c r="F33" s="6">
        <v>55</v>
      </c>
    </row>
    <row r="34" spans="1:6" ht="19.5" customHeight="1">
      <c r="A34" s="4" t="s">
        <v>41</v>
      </c>
      <c r="B34" s="5" t="str">
        <f>"1741609030612"</f>
        <v>1741609030612</v>
      </c>
      <c r="C34" s="6" t="s">
        <v>242</v>
      </c>
      <c r="D34" s="6">
        <v>8040901</v>
      </c>
      <c r="E34" s="1" t="s">
        <v>4</v>
      </c>
      <c r="F34" s="6">
        <v>69</v>
      </c>
    </row>
    <row r="35" spans="1:6" ht="19.5" customHeight="1">
      <c r="A35" s="4" t="s">
        <v>42</v>
      </c>
      <c r="B35" s="5" t="str">
        <f>"1741609010511"</f>
        <v>1741609010511</v>
      </c>
      <c r="C35" s="6" t="s">
        <v>258</v>
      </c>
      <c r="D35" s="6">
        <v>8020201</v>
      </c>
      <c r="E35" s="1" t="s">
        <v>4</v>
      </c>
      <c r="F35" s="6">
        <v>63</v>
      </c>
    </row>
    <row r="36" spans="1:6" ht="19.5" customHeight="1">
      <c r="A36" s="4" t="s">
        <v>43</v>
      </c>
      <c r="B36" s="5" t="str">
        <f>"1741609014215"</f>
        <v>1741609014215</v>
      </c>
      <c r="C36" s="6" t="s">
        <v>259</v>
      </c>
      <c r="D36" s="6">
        <v>8030901</v>
      </c>
      <c r="E36" s="1" t="s">
        <v>4</v>
      </c>
      <c r="F36" s="6">
        <v>70</v>
      </c>
    </row>
    <row r="37" spans="1:6" ht="19.5" customHeight="1">
      <c r="A37" s="4" t="s">
        <v>44</v>
      </c>
      <c r="B37" s="5" t="str">
        <f>"1741609040620"</f>
        <v>1741609040620</v>
      </c>
      <c r="C37" s="6" t="s">
        <v>260</v>
      </c>
      <c r="D37" s="6">
        <v>8052601</v>
      </c>
      <c r="E37" s="1" t="s">
        <v>4</v>
      </c>
      <c r="F37" s="6">
        <v>74</v>
      </c>
    </row>
    <row r="38" spans="1:6" ht="19.5" customHeight="1">
      <c r="A38" s="4" t="s">
        <v>45</v>
      </c>
      <c r="B38" s="5" t="str">
        <f>"1741609021711"</f>
        <v>1741609021711</v>
      </c>
      <c r="C38" s="6" t="s">
        <v>261</v>
      </c>
      <c r="D38" s="6">
        <v>8032301</v>
      </c>
      <c r="E38" s="1" t="s">
        <v>4</v>
      </c>
      <c r="F38" s="6">
        <v>67</v>
      </c>
    </row>
    <row r="39" spans="1:6" ht="19.5" customHeight="1">
      <c r="A39" s="4" t="s">
        <v>46</v>
      </c>
      <c r="B39" s="5" t="str">
        <f>"1741609043214"</f>
        <v>1741609043214</v>
      </c>
      <c r="C39" s="6" t="s">
        <v>262</v>
      </c>
      <c r="D39" s="6">
        <v>8060405</v>
      </c>
      <c r="E39" s="1" t="s">
        <v>4</v>
      </c>
      <c r="F39" s="6">
        <v>67</v>
      </c>
    </row>
    <row r="40" spans="1:6" ht="19.5" customHeight="1">
      <c r="A40" s="4" t="s">
        <v>47</v>
      </c>
      <c r="B40" s="5" t="str">
        <f>"1741609032225"</f>
        <v>1741609032225</v>
      </c>
      <c r="C40" s="6" t="s">
        <v>256</v>
      </c>
      <c r="D40" s="6">
        <v>8041901</v>
      </c>
      <c r="E40" s="1" t="s">
        <v>4</v>
      </c>
      <c r="F40" s="6">
        <v>51</v>
      </c>
    </row>
    <row r="41" spans="1:6" ht="19.5" customHeight="1">
      <c r="A41" s="4" t="s">
        <v>48</v>
      </c>
      <c r="B41" s="5" t="str">
        <f>"1741609043713"</f>
        <v>1741609043713</v>
      </c>
      <c r="C41" s="6" t="s">
        <v>263</v>
      </c>
      <c r="D41" s="6">
        <v>8060408</v>
      </c>
      <c r="E41" s="1" t="s">
        <v>4</v>
      </c>
      <c r="F41" s="6">
        <v>67</v>
      </c>
    </row>
    <row r="42" spans="1:6" ht="19.5" customHeight="1">
      <c r="A42" s="4" t="s">
        <v>49</v>
      </c>
      <c r="B42" s="5" t="str">
        <f>"1741609033224"</f>
        <v>1741609033224</v>
      </c>
      <c r="C42" s="6" t="s">
        <v>249</v>
      </c>
      <c r="D42" s="6">
        <v>8043501</v>
      </c>
      <c r="E42" s="1" t="s">
        <v>4</v>
      </c>
      <c r="F42" s="6">
        <v>78</v>
      </c>
    </row>
    <row r="43" spans="1:6" ht="19.5" customHeight="1">
      <c r="A43" s="4" t="s">
        <v>50</v>
      </c>
      <c r="B43" s="5" t="str">
        <f>"1741609021916"</f>
        <v>1741609021916</v>
      </c>
      <c r="C43" s="6" t="s">
        <v>264</v>
      </c>
      <c r="D43" s="6">
        <v>8032601</v>
      </c>
      <c r="E43" s="1" t="s">
        <v>4</v>
      </c>
      <c r="F43" s="6">
        <v>60</v>
      </c>
    </row>
    <row r="44" spans="1:6" ht="19.5" customHeight="1">
      <c r="A44" s="4" t="s">
        <v>51</v>
      </c>
      <c r="B44" s="5" t="str">
        <f>"1741609032804"</f>
        <v>1741609032804</v>
      </c>
      <c r="C44" s="6" t="s">
        <v>261</v>
      </c>
      <c r="D44" s="6">
        <v>8043001</v>
      </c>
      <c r="E44" s="1" t="s">
        <v>4</v>
      </c>
      <c r="F44" s="6">
        <v>68</v>
      </c>
    </row>
    <row r="45" spans="1:6" ht="19.5" customHeight="1">
      <c r="A45" s="4" t="s">
        <v>52</v>
      </c>
      <c r="B45" s="5" t="str">
        <f>"1741609033226"</f>
        <v>1741609033226</v>
      </c>
      <c r="C45" s="6" t="s">
        <v>249</v>
      </c>
      <c r="D45" s="6">
        <v>8043501</v>
      </c>
      <c r="E45" s="1" t="s">
        <v>4</v>
      </c>
      <c r="F45" s="6">
        <v>74</v>
      </c>
    </row>
    <row r="46" spans="1:6" ht="19.5" customHeight="1">
      <c r="A46" s="4" t="s">
        <v>53</v>
      </c>
      <c r="B46" s="5" t="str">
        <f>"1741609044327"</f>
        <v>1741609044327</v>
      </c>
      <c r="C46" s="6" t="s">
        <v>247</v>
      </c>
      <c r="D46" s="6">
        <v>8060501</v>
      </c>
      <c r="E46" s="1" t="s">
        <v>4</v>
      </c>
      <c r="F46" s="6">
        <v>71</v>
      </c>
    </row>
    <row r="47" spans="1:6" ht="19.5" customHeight="1">
      <c r="A47" s="4" t="s">
        <v>54</v>
      </c>
      <c r="B47" s="5" t="str">
        <f>"1741609044329"</f>
        <v>1741609044329</v>
      </c>
      <c r="C47" s="6" t="s">
        <v>247</v>
      </c>
      <c r="D47" s="6">
        <v>8060501</v>
      </c>
      <c r="E47" s="1" t="s">
        <v>4</v>
      </c>
      <c r="F47" s="6">
        <v>70</v>
      </c>
    </row>
    <row r="48" spans="1:6" ht="19.5" customHeight="1">
      <c r="A48" s="4" t="s">
        <v>55</v>
      </c>
      <c r="B48" s="5" t="str">
        <f>"1741609042330"</f>
        <v>1741609042330</v>
      </c>
      <c r="C48" s="6" t="s">
        <v>265</v>
      </c>
      <c r="D48" s="6">
        <v>8060402</v>
      </c>
      <c r="E48" s="1" t="s">
        <v>4</v>
      </c>
      <c r="F48" s="6">
        <v>56</v>
      </c>
    </row>
    <row r="49" spans="1:6" ht="19.5" customHeight="1">
      <c r="A49" s="4" t="s">
        <v>56</v>
      </c>
      <c r="B49" s="5" t="str">
        <f>"1741609011428"</f>
        <v>1741609011428</v>
      </c>
      <c r="C49" s="6" t="s">
        <v>266</v>
      </c>
      <c r="D49" s="6">
        <v>8020701</v>
      </c>
      <c r="E49" s="1" t="s">
        <v>4</v>
      </c>
      <c r="F49" s="6">
        <v>63</v>
      </c>
    </row>
    <row r="50" spans="1:6" ht="19.5" customHeight="1">
      <c r="A50" s="4" t="s">
        <v>57</v>
      </c>
      <c r="B50" s="5" t="str">
        <f>"1741609021314"</f>
        <v>1741609021314</v>
      </c>
      <c r="C50" s="6" t="s">
        <v>267</v>
      </c>
      <c r="D50" s="6">
        <v>8032001</v>
      </c>
      <c r="E50" s="1" t="s">
        <v>4</v>
      </c>
      <c r="F50" s="6">
        <v>77</v>
      </c>
    </row>
    <row r="51" spans="1:6" ht="19.5" customHeight="1">
      <c r="A51" s="4" t="s">
        <v>58</v>
      </c>
      <c r="B51" s="5" t="str">
        <f>"1741609041003"</f>
        <v>1741609041003</v>
      </c>
      <c r="C51" s="6" t="s">
        <v>268</v>
      </c>
      <c r="D51" s="6">
        <v>8052901</v>
      </c>
      <c r="E51" s="1" t="s">
        <v>4</v>
      </c>
      <c r="F51" s="6">
        <v>63</v>
      </c>
    </row>
    <row r="52" spans="1:6" ht="19.5" customHeight="1">
      <c r="A52" s="4" t="s">
        <v>59</v>
      </c>
      <c r="B52" s="5" t="str">
        <f>"1741609042501"</f>
        <v>1741609042501</v>
      </c>
      <c r="C52" s="6" t="s">
        <v>265</v>
      </c>
      <c r="D52" s="6">
        <v>8060402</v>
      </c>
      <c r="E52" s="1" t="s">
        <v>4</v>
      </c>
      <c r="F52" s="6">
        <v>77</v>
      </c>
    </row>
    <row r="53" spans="1:6" ht="19.5" customHeight="1">
      <c r="A53" s="4" t="s">
        <v>60</v>
      </c>
      <c r="B53" s="5" t="str">
        <f>"1741609031524"</f>
        <v>1741609031524</v>
      </c>
      <c r="C53" s="6" t="s">
        <v>256</v>
      </c>
      <c r="D53" s="6">
        <v>8041501</v>
      </c>
      <c r="E53" s="1" t="s">
        <v>4</v>
      </c>
      <c r="F53" s="6">
        <v>61</v>
      </c>
    </row>
    <row r="54" spans="1:6" ht="19.5" customHeight="1">
      <c r="A54" s="4" t="s">
        <v>61</v>
      </c>
      <c r="B54" s="5" t="str">
        <f>"1741609040417"</f>
        <v>1741609040417</v>
      </c>
      <c r="C54" s="6" t="s">
        <v>241</v>
      </c>
      <c r="D54" s="6">
        <v>8052401</v>
      </c>
      <c r="E54" s="1" t="s">
        <v>4</v>
      </c>
      <c r="F54" s="6">
        <v>71</v>
      </c>
    </row>
    <row r="55" spans="1:6" ht="19.5" customHeight="1">
      <c r="A55" s="4" t="s">
        <v>62</v>
      </c>
      <c r="B55" s="5" t="str">
        <f>"1741609040928"</f>
        <v>1741609040928</v>
      </c>
      <c r="C55" s="6" t="s">
        <v>268</v>
      </c>
      <c r="D55" s="6">
        <v>8052901</v>
      </c>
      <c r="E55" s="1" t="s">
        <v>4</v>
      </c>
      <c r="F55" s="6">
        <v>73</v>
      </c>
    </row>
    <row r="56" spans="1:6" ht="19.5" customHeight="1">
      <c r="A56" s="4" t="s">
        <v>63</v>
      </c>
      <c r="B56" s="5" t="str">
        <f>"1741609012816"</f>
        <v>1741609012816</v>
      </c>
      <c r="C56" s="6" t="s">
        <v>245</v>
      </c>
      <c r="D56" s="6">
        <v>8030201</v>
      </c>
      <c r="E56" s="1" t="s">
        <v>4</v>
      </c>
      <c r="F56" s="6">
        <v>61</v>
      </c>
    </row>
    <row r="57" spans="1:6" ht="19.5" customHeight="1">
      <c r="A57" s="4" t="s">
        <v>64</v>
      </c>
      <c r="B57" s="5" t="str">
        <f>"1741609043424"</f>
        <v>1741609043424</v>
      </c>
      <c r="C57" s="6" t="s">
        <v>255</v>
      </c>
      <c r="D57" s="6">
        <v>8060406</v>
      </c>
      <c r="E57" s="1" t="s">
        <v>4</v>
      </c>
      <c r="F57" s="6">
        <v>68</v>
      </c>
    </row>
    <row r="58" spans="1:6" ht="19.5" customHeight="1">
      <c r="A58" s="4" t="s">
        <v>65</v>
      </c>
      <c r="B58" s="5" t="str">
        <f>"1741609020102"</f>
        <v>1741609020102</v>
      </c>
      <c r="C58" s="6" t="s">
        <v>269</v>
      </c>
      <c r="D58" s="6">
        <v>8031401</v>
      </c>
      <c r="E58" s="1" t="s">
        <v>4</v>
      </c>
      <c r="F58" s="6">
        <v>77</v>
      </c>
    </row>
    <row r="59" spans="1:6" ht="19.5" customHeight="1">
      <c r="A59" s="4" t="s">
        <v>66</v>
      </c>
      <c r="B59" s="5" t="str">
        <f>"1741609031230"</f>
        <v>1741609031230</v>
      </c>
      <c r="C59" s="6" t="s">
        <v>256</v>
      </c>
      <c r="D59" s="6">
        <v>8041401</v>
      </c>
      <c r="E59" s="1" t="s">
        <v>4</v>
      </c>
      <c r="F59" s="6">
        <v>71</v>
      </c>
    </row>
    <row r="60" spans="1:6" ht="19.5" customHeight="1">
      <c r="A60" s="4" t="s">
        <v>67</v>
      </c>
      <c r="B60" s="5" t="str">
        <f>"1741609032116"</f>
        <v>1741609032116</v>
      </c>
      <c r="C60" s="6" t="s">
        <v>256</v>
      </c>
      <c r="D60" s="6">
        <v>8041801</v>
      </c>
      <c r="E60" s="1" t="s">
        <v>4</v>
      </c>
      <c r="F60" s="6">
        <v>64</v>
      </c>
    </row>
    <row r="61" spans="1:6" ht="19.5" customHeight="1">
      <c r="A61" s="4" t="s">
        <v>68</v>
      </c>
      <c r="B61" s="5" t="str">
        <f>"1741609034022"</f>
        <v>1741609034022</v>
      </c>
      <c r="C61" s="6" t="s">
        <v>246</v>
      </c>
      <c r="D61" s="6">
        <v>8051201</v>
      </c>
      <c r="E61" s="1" t="s">
        <v>4</v>
      </c>
      <c r="F61" s="6">
        <v>76</v>
      </c>
    </row>
    <row r="62" spans="1:6" ht="19.5" customHeight="1">
      <c r="A62" s="4" t="s">
        <v>69</v>
      </c>
      <c r="B62" s="5" t="str">
        <f>"1741609042614"</f>
        <v>1741609042614</v>
      </c>
      <c r="C62" s="6" t="s">
        <v>270</v>
      </c>
      <c r="D62" s="6">
        <v>8060403</v>
      </c>
      <c r="E62" s="1" t="s">
        <v>4</v>
      </c>
      <c r="F62" s="6">
        <v>80</v>
      </c>
    </row>
    <row r="63" spans="1:6" ht="19.5" customHeight="1">
      <c r="A63" s="4" t="s">
        <v>70</v>
      </c>
      <c r="B63" s="5" t="str">
        <f>"1741609010824"</f>
        <v>1741609010824</v>
      </c>
      <c r="C63" s="6" t="s">
        <v>8</v>
      </c>
      <c r="D63" s="6">
        <v>8020401</v>
      </c>
      <c r="E63" s="1" t="s">
        <v>4</v>
      </c>
      <c r="F63" s="6">
        <v>75</v>
      </c>
    </row>
    <row r="64" spans="1:6" ht="19.5" customHeight="1">
      <c r="A64" s="4" t="s">
        <v>71</v>
      </c>
      <c r="B64" s="5" t="str">
        <f>"1741609014302"</f>
        <v>1741609014302</v>
      </c>
      <c r="C64" s="6" t="s">
        <v>271</v>
      </c>
      <c r="D64" s="6">
        <v>8031001</v>
      </c>
      <c r="E64" s="1" t="s">
        <v>4</v>
      </c>
      <c r="F64" s="6">
        <v>49</v>
      </c>
    </row>
    <row r="65" spans="1:6" ht="19.5" customHeight="1">
      <c r="A65" s="4" t="s">
        <v>72</v>
      </c>
      <c r="B65" s="5" t="str">
        <f>"1741609041818"</f>
        <v>1741609041818</v>
      </c>
      <c r="C65" s="6" t="s">
        <v>251</v>
      </c>
      <c r="D65" s="6">
        <v>8054101</v>
      </c>
      <c r="E65" s="1" t="s">
        <v>4</v>
      </c>
      <c r="F65" s="6">
        <v>59</v>
      </c>
    </row>
    <row r="66" spans="1:6" ht="19.5" customHeight="1">
      <c r="A66" s="4" t="s">
        <v>73</v>
      </c>
      <c r="B66" s="5" t="str">
        <f>"1741609022516"</f>
        <v>1741609022516</v>
      </c>
      <c r="C66" s="6" t="s">
        <v>251</v>
      </c>
      <c r="D66" s="6">
        <v>8040101</v>
      </c>
      <c r="E66" s="1" t="s">
        <v>4</v>
      </c>
      <c r="F66" s="6">
        <v>67</v>
      </c>
    </row>
    <row r="67" spans="1:6" ht="19.5" customHeight="1">
      <c r="A67" s="4" t="s">
        <v>74</v>
      </c>
      <c r="B67" s="5" t="str">
        <f>"1741609013121"</f>
        <v>1741609013121</v>
      </c>
      <c r="C67" s="6" t="s">
        <v>253</v>
      </c>
      <c r="D67" s="6">
        <v>8030301</v>
      </c>
      <c r="E67" s="1" t="s">
        <v>4</v>
      </c>
      <c r="F67" s="6">
        <v>72</v>
      </c>
    </row>
    <row r="68" spans="1:6" ht="19.5" customHeight="1">
      <c r="A68" s="4" t="s">
        <v>75</v>
      </c>
      <c r="B68" s="5" t="str">
        <f>"1741609022823"</f>
        <v>1741609022823</v>
      </c>
      <c r="C68" s="6" t="s">
        <v>251</v>
      </c>
      <c r="D68" s="6">
        <v>8040201</v>
      </c>
      <c r="E68" s="1" t="s">
        <v>4</v>
      </c>
      <c r="F68" s="6">
        <v>59</v>
      </c>
    </row>
    <row r="69" spans="1:6" ht="19.5" customHeight="1">
      <c r="A69" s="4" t="s">
        <v>76</v>
      </c>
      <c r="B69" s="5" t="str">
        <f>"1741609013330"</f>
        <v>1741609013330</v>
      </c>
      <c r="C69" s="6" t="s">
        <v>272</v>
      </c>
      <c r="D69" s="6">
        <v>8030401</v>
      </c>
      <c r="E69" s="1" t="s">
        <v>4</v>
      </c>
      <c r="F69" s="6">
        <v>72</v>
      </c>
    </row>
    <row r="70" spans="1:6" ht="19.5" customHeight="1">
      <c r="A70" s="4" t="s">
        <v>77</v>
      </c>
      <c r="B70" s="5" t="str">
        <f>"1741609013130"</f>
        <v>1741609013130</v>
      </c>
      <c r="C70" s="6" t="s">
        <v>253</v>
      </c>
      <c r="D70" s="6">
        <v>8030301</v>
      </c>
      <c r="E70" s="1" t="s">
        <v>4</v>
      </c>
      <c r="F70" s="6">
        <v>70</v>
      </c>
    </row>
    <row r="71" spans="1:6" ht="19.5" customHeight="1">
      <c r="A71" s="4" t="s">
        <v>78</v>
      </c>
      <c r="B71" s="5" t="str">
        <f>"1741609042916"</f>
        <v>1741609042916</v>
      </c>
      <c r="C71" s="6" t="s">
        <v>273</v>
      </c>
      <c r="D71" s="6">
        <v>8060404</v>
      </c>
      <c r="E71" s="1" t="s">
        <v>4</v>
      </c>
      <c r="F71" s="6">
        <v>75</v>
      </c>
    </row>
    <row r="72" spans="1:6" ht="19.5" customHeight="1">
      <c r="A72" s="4" t="s">
        <v>79</v>
      </c>
      <c r="B72" s="5" t="str">
        <f>"1741609013921"</f>
        <v>1741609013921</v>
      </c>
      <c r="C72" s="6" t="s">
        <v>274</v>
      </c>
      <c r="D72" s="6">
        <v>8030701</v>
      </c>
      <c r="E72" s="1" t="s">
        <v>4</v>
      </c>
      <c r="F72" s="6">
        <v>69</v>
      </c>
    </row>
    <row r="73" spans="1:6" ht="19.5" customHeight="1">
      <c r="A73" s="4" t="s">
        <v>80</v>
      </c>
      <c r="B73" s="5" t="str">
        <f>"1741609041207"</f>
        <v>1741609041207</v>
      </c>
      <c r="C73" s="6" t="s">
        <v>275</v>
      </c>
      <c r="D73" s="6">
        <v>8053101</v>
      </c>
      <c r="E73" s="1" t="s">
        <v>4</v>
      </c>
      <c r="F73" s="6">
        <v>66</v>
      </c>
    </row>
    <row r="74" spans="1:6" ht="19.5" customHeight="1">
      <c r="A74" s="4" t="s">
        <v>81</v>
      </c>
      <c r="B74" s="5" t="str">
        <f>"1741609032127"</f>
        <v>1741609032127</v>
      </c>
      <c r="C74" s="6" t="s">
        <v>256</v>
      </c>
      <c r="D74" s="6">
        <v>8041901</v>
      </c>
      <c r="E74" s="1" t="s">
        <v>4</v>
      </c>
      <c r="F74" s="6">
        <v>65</v>
      </c>
    </row>
    <row r="75" spans="1:6" ht="19.5" customHeight="1">
      <c r="A75" s="4" t="s">
        <v>82</v>
      </c>
      <c r="B75" s="5" t="str">
        <f>"1741609021903"</f>
        <v>1741609021903</v>
      </c>
      <c r="C75" s="6" t="s">
        <v>276</v>
      </c>
      <c r="D75" s="6">
        <v>8032501</v>
      </c>
      <c r="E75" s="1" t="s">
        <v>4</v>
      </c>
      <c r="F75" s="6">
        <v>62</v>
      </c>
    </row>
    <row r="76" spans="1:6" ht="19.5" customHeight="1">
      <c r="A76" s="4" t="s">
        <v>83</v>
      </c>
      <c r="B76" s="5" t="str">
        <f>"1741609022003"</f>
        <v>1741609022003</v>
      </c>
      <c r="C76" s="6" t="s">
        <v>264</v>
      </c>
      <c r="D76" s="6">
        <v>8032601</v>
      </c>
      <c r="E76" s="1" t="s">
        <v>4</v>
      </c>
      <c r="F76" s="6">
        <v>63</v>
      </c>
    </row>
    <row r="77" spans="1:6" ht="19.5" customHeight="1">
      <c r="A77" s="4" t="s">
        <v>84</v>
      </c>
      <c r="B77" s="5" t="str">
        <f>"1741609043301"</f>
        <v>1741609043301</v>
      </c>
      <c r="C77" s="6" t="s">
        <v>255</v>
      </c>
      <c r="D77" s="6">
        <v>8060406</v>
      </c>
      <c r="E77" s="1" t="s">
        <v>4</v>
      </c>
      <c r="F77" s="6">
        <v>68</v>
      </c>
    </row>
    <row r="78" spans="1:6" ht="19.5" customHeight="1">
      <c r="A78" s="4" t="s">
        <v>85</v>
      </c>
      <c r="B78" s="5" t="str">
        <f>"1741609023221"</f>
        <v>1741609023221</v>
      </c>
      <c r="C78" s="6" t="s">
        <v>251</v>
      </c>
      <c r="D78" s="6">
        <v>8040301</v>
      </c>
      <c r="E78" s="1" t="s">
        <v>4</v>
      </c>
      <c r="F78" s="6">
        <v>55</v>
      </c>
    </row>
    <row r="79" spans="1:6" ht="19.5" customHeight="1">
      <c r="A79" s="4" t="s">
        <v>86</v>
      </c>
      <c r="B79" s="5" t="str">
        <f>"1741609020424"</f>
        <v>1741609020424</v>
      </c>
      <c r="C79" s="6" t="s">
        <v>240</v>
      </c>
      <c r="D79" s="6">
        <v>8031701</v>
      </c>
      <c r="E79" s="1" t="s">
        <v>4</v>
      </c>
      <c r="F79" s="6">
        <v>71</v>
      </c>
    </row>
    <row r="80" spans="1:6" ht="19.5" customHeight="1">
      <c r="A80" s="4" t="s">
        <v>87</v>
      </c>
      <c r="B80" s="5" t="str">
        <f>"1741609032921"</f>
        <v>1741609032921</v>
      </c>
      <c r="C80" s="6" t="s">
        <v>254</v>
      </c>
      <c r="D80" s="6">
        <v>8043401</v>
      </c>
      <c r="E80" s="1" t="s">
        <v>4</v>
      </c>
      <c r="F80" s="6">
        <v>72</v>
      </c>
    </row>
    <row r="81" spans="1:6" ht="19.5" customHeight="1">
      <c r="A81" s="4" t="s">
        <v>88</v>
      </c>
      <c r="B81" s="5" t="str">
        <f>"1741609030225"</f>
        <v>1741609030225</v>
      </c>
      <c r="C81" s="6" t="s">
        <v>242</v>
      </c>
      <c r="D81" s="6">
        <v>8040701</v>
      </c>
      <c r="E81" s="1" t="s">
        <v>4</v>
      </c>
      <c r="F81" s="6">
        <v>76</v>
      </c>
    </row>
    <row r="82" spans="1:6" ht="19.5" customHeight="1">
      <c r="A82" s="4" t="s">
        <v>89</v>
      </c>
      <c r="B82" s="5" t="str">
        <f>"1741609023309"</f>
        <v>1741609023309</v>
      </c>
      <c r="C82" s="6" t="s">
        <v>251</v>
      </c>
      <c r="D82" s="6">
        <v>8040301</v>
      </c>
      <c r="E82" s="1" t="s">
        <v>4</v>
      </c>
      <c r="F82" s="6">
        <v>64</v>
      </c>
    </row>
    <row r="83" spans="1:6" ht="19.5" customHeight="1">
      <c r="A83" s="4" t="s">
        <v>90</v>
      </c>
      <c r="B83" s="5" t="str">
        <f>"1741609042901"</f>
        <v>1741609042901</v>
      </c>
      <c r="C83" s="6" t="s">
        <v>273</v>
      </c>
      <c r="D83" s="6">
        <v>8060404</v>
      </c>
      <c r="E83" s="1" t="s">
        <v>4</v>
      </c>
      <c r="F83" s="6">
        <v>65</v>
      </c>
    </row>
    <row r="84" spans="1:6" ht="19.5" customHeight="1">
      <c r="A84" s="4" t="s">
        <v>91</v>
      </c>
      <c r="B84" s="5" t="str">
        <f>"1741609011105"</f>
        <v>1741609011105</v>
      </c>
      <c r="C84" s="6" t="s">
        <v>241</v>
      </c>
      <c r="D84" s="6">
        <v>8020501</v>
      </c>
      <c r="E84" s="1" t="s">
        <v>4</v>
      </c>
      <c r="F84" s="6">
        <v>68</v>
      </c>
    </row>
    <row r="85" spans="1:6" ht="19.5" customHeight="1">
      <c r="A85" s="4" t="s">
        <v>92</v>
      </c>
      <c r="B85" s="5" t="str">
        <f>"1741609020127"</f>
        <v>1741609020127</v>
      </c>
      <c r="C85" s="6" t="s">
        <v>277</v>
      </c>
      <c r="D85" s="6">
        <v>8031601</v>
      </c>
      <c r="E85" s="1" t="s">
        <v>4</v>
      </c>
      <c r="F85" s="6">
        <v>68</v>
      </c>
    </row>
    <row r="86" spans="1:6" ht="19.5" customHeight="1">
      <c r="A86" s="4" t="s">
        <v>93</v>
      </c>
      <c r="B86" s="5" t="str">
        <f>"1741609033330"</f>
        <v>1741609033330</v>
      </c>
      <c r="C86" s="6" t="s">
        <v>278</v>
      </c>
      <c r="D86" s="6">
        <v>8043801</v>
      </c>
      <c r="E86" s="1" t="s">
        <v>4</v>
      </c>
      <c r="F86" s="6">
        <v>74</v>
      </c>
    </row>
    <row r="87" spans="1:6" ht="19.5" customHeight="1">
      <c r="A87" s="4" t="s">
        <v>94</v>
      </c>
      <c r="B87" s="5" t="str">
        <f>"1741609041828"</f>
        <v>1741609041828</v>
      </c>
      <c r="C87" s="6" t="s">
        <v>251</v>
      </c>
      <c r="D87" s="6">
        <v>8054101</v>
      </c>
      <c r="E87" s="1" t="s">
        <v>4</v>
      </c>
      <c r="F87" s="6">
        <v>61</v>
      </c>
    </row>
    <row r="88" spans="1:6" ht="19.5" customHeight="1">
      <c r="A88" s="4" t="s">
        <v>95</v>
      </c>
      <c r="B88" s="5" t="str">
        <f>"1741609014205"</f>
        <v>1741609014205</v>
      </c>
      <c r="C88" s="6" t="s">
        <v>259</v>
      </c>
      <c r="D88" s="6">
        <v>8030901</v>
      </c>
      <c r="E88" s="1" t="s">
        <v>4</v>
      </c>
      <c r="F88" s="6">
        <v>63</v>
      </c>
    </row>
    <row r="89" spans="1:6" ht="19.5" customHeight="1">
      <c r="A89" s="4" t="s">
        <v>96</v>
      </c>
      <c r="B89" s="5" t="str">
        <f>"1741609022306"</f>
        <v>1741609022306</v>
      </c>
      <c r="C89" s="6" t="s">
        <v>251</v>
      </c>
      <c r="D89" s="6">
        <v>8040101</v>
      </c>
      <c r="E89" s="1" t="s">
        <v>4</v>
      </c>
      <c r="F89" s="6">
        <v>75</v>
      </c>
    </row>
    <row r="90" spans="1:6" ht="19.5" customHeight="1">
      <c r="A90" s="4" t="s">
        <v>97</v>
      </c>
      <c r="B90" s="5" t="str">
        <f>"1741609012823"</f>
        <v>1741609012823</v>
      </c>
      <c r="C90" s="6" t="s">
        <v>245</v>
      </c>
      <c r="D90" s="6">
        <v>8030201</v>
      </c>
      <c r="E90" s="1" t="s">
        <v>4</v>
      </c>
      <c r="F90" s="6">
        <v>81</v>
      </c>
    </row>
    <row r="91" spans="1:6" ht="19.5" customHeight="1">
      <c r="A91" s="4" t="s">
        <v>98</v>
      </c>
      <c r="B91" s="5" t="str">
        <f>"1741609020509"</f>
        <v>1741609020509</v>
      </c>
      <c r="C91" s="6" t="s">
        <v>240</v>
      </c>
      <c r="D91" s="6">
        <v>8031701</v>
      </c>
      <c r="E91" s="1" t="s">
        <v>4</v>
      </c>
      <c r="F91" s="6">
        <v>67</v>
      </c>
    </row>
    <row r="92" spans="1:6" ht="19.5" customHeight="1">
      <c r="A92" s="4" t="s">
        <v>99</v>
      </c>
      <c r="B92" s="5" t="str">
        <f>"1741609033916"</f>
        <v>1741609033916</v>
      </c>
      <c r="C92" s="6" t="s">
        <v>279</v>
      </c>
      <c r="D92" s="6">
        <v>8050901</v>
      </c>
      <c r="E92" s="1" t="s">
        <v>4</v>
      </c>
      <c r="F92" s="6">
        <v>65</v>
      </c>
    </row>
    <row r="93" spans="1:6" ht="19.5" customHeight="1">
      <c r="A93" s="4" t="s">
        <v>100</v>
      </c>
      <c r="B93" s="5" t="str">
        <f>"1741609014601"</f>
        <v>1741609014601</v>
      </c>
      <c r="C93" s="6" t="s">
        <v>280</v>
      </c>
      <c r="D93" s="6">
        <v>8031201</v>
      </c>
      <c r="E93" s="1" t="s">
        <v>4</v>
      </c>
      <c r="F93" s="6">
        <v>60</v>
      </c>
    </row>
    <row r="94" spans="1:6" ht="19.5" customHeight="1">
      <c r="A94" s="4" t="s">
        <v>101</v>
      </c>
      <c r="B94" s="5" t="str">
        <f>"1741609022602"</f>
        <v>1741609022602</v>
      </c>
      <c r="C94" s="6" t="s">
        <v>251</v>
      </c>
      <c r="D94" s="6">
        <v>8040101</v>
      </c>
      <c r="E94" s="1" t="s">
        <v>4</v>
      </c>
      <c r="F94" s="6">
        <v>66</v>
      </c>
    </row>
    <row r="95" spans="1:6" ht="19.5" customHeight="1">
      <c r="A95" s="4" t="s">
        <v>102</v>
      </c>
      <c r="B95" s="5" t="str">
        <f>"1741609030319"</f>
        <v>1741609030319</v>
      </c>
      <c r="C95" s="6" t="s">
        <v>242</v>
      </c>
      <c r="D95" s="6">
        <v>8040701</v>
      </c>
      <c r="E95" s="1" t="s">
        <v>4</v>
      </c>
      <c r="F95" s="6">
        <v>63</v>
      </c>
    </row>
    <row r="96" spans="1:6" ht="19.5" customHeight="1">
      <c r="A96" s="4" t="s">
        <v>103</v>
      </c>
      <c r="B96" s="5" t="str">
        <f>"1741609033429"</f>
        <v>1741609033429</v>
      </c>
      <c r="C96" s="6" t="s">
        <v>281</v>
      </c>
      <c r="D96" s="6">
        <v>8044001</v>
      </c>
      <c r="E96" s="1" t="s">
        <v>4</v>
      </c>
      <c r="F96" s="6">
        <v>78</v>
      </c>
    </row>
    <row r="97" spans="1:6" ht="19.5" customHeight="1">
      <c r="A97" s="4" t="s">
        <v>104</v>
      </c>
      <c r="B97" s="5" t="str">
        <f>"1741609033207"</f>
        <v>1741609033207</v>
      </c>
      <c r="C97" s="6" t="s">
        <v>249</v>
      </c>
      <c r="D97" s="6">
        <v>8043501</v>
      </c>
      <c r="E97" s="1" t="s">
        <v>4</v>
      </c>
      <c r="F97" s="6">
        <v>80</v>
      </c>
    </row>
    <row r="98" spans="1:6" ht="19.5" customHeight="1">
      <c r="A98" s="4" t="s">
        <v>105</v>
      </c>
      <c r="B98" s="5" t="str">
        <f>"1741609010429"</f>
        <v>1741609010429</v>
      </c>
      <c r="C98" s="6" t="s">
        <v>258</v>
      </c>
      <c r="D98" s="6">
        <v>8020101</v>
      </c>
      <c r="E98" s="1" t="s">
        <v>4</v>
      </c>
      <c r="F98" s="6">
        <v>63</v>
      </c>
    </row>
    <row r="99" spans="1:6" ht="19.5" customHeight="1">
      <c r="A99" s="4" t="s">
        <v>106</v>
      </c>
      <c r="B99" s="5" t="str">
        <f>"1741609031510"</f>
        <v>1741609031510</v>
      </c>
      <c r="C99" s="6" t="s">
        <v>256</v>
      </c>
      <c r="D99" s="6">
        <v>8041501</v>
      </c>
      <c r="E99" s="1" t="s">
        <v>4</v>
      </c>
      <c r="F99" s="6">
        <v>70</v>
      </c>
    </row>
    <row r="100" spans="1:6" ht="19.5" customHeight="1">
      <c r="A100" s="4" t="s">
        <v>107</v>
      </c>
      <c r="B100" s="5" t="str">
        <f>"1741609012602"</f>
        <v>1741609012602</v>
      </c>
      <c r="C100" s="6" t="s">
        <v>244</v>
      </c>
      <c r="D100" s="6">
        <v>8030101</v>
      </c>
      <c r="E100" s="1" t="s">
        <v>4</v>
      </c>
      <c r="F100" s="6">
        <v>68</v>
      </c>
    </row>
    <row r="101" spans="1:6" ht="19.5" customHeight="1">
      <c r="A101" s="4" t="s">
        <v>108</v>
      </c>
      <c r="B101" s="5" t="str">
        <f>"1741609042408"</f>
        <v>1741609042408</v>
      </c>
      <c r="C101" s="6" t="s">
        <v>265</v>
      </c>
      <c r="D101" s="6">
        <v>8060402</v>
      </c>
      <c r="E101" s="1" t="s">
        <v>4</v>
      </c>
      <c r="F101" s="6">
        <v>57</v>
      </c>
    </row>
    <row r="102" spans="1:6" ht="19.5" customHeight="1">
      <c r="A102" s="4" t="s">
        <v>109</v>
      </c>
      <c r="B102" s="5" t="str">
        <f>"1741609011425"</f>
        <v>1741609011425</v>
      </c>
      <c r="C102" s="6" t="s">
        <v>266</v>
      </c>
      <c r="D102" s="6">
        <v>8020701</v>
      </c>
      <c r="E102" s="1" t="s">
        <v>4</v>
      </c>
      <c r="F102" s="6">
        <v>73</v>
      </c>
    </row>
    <row r="103" spans="1:6" ht="19.5" customHeight="1">
      <c r="A103" s="4" t="s">
        <v>110</v>
      </c>
      <c r="B103" s="5" t="str">
        <f>"1741609021723"</f>
        <v>1741609021723</v>
      </c>
      <c r="C103" s="6" t="s">
        <v>261</v>
      </c>
      <c r="D103" s="6">
        <v>8032301</v>
      </c>
      <c r="E103" s="1" t="s">
        <v>4</v>
      </c>
      <c r="F103" s="6">
        <v>80</v>
      </c>
    </row>
    <row r="104" spans="1:6" ht="19.5" customHeight="1">
      <c r="A104" s="4" t="s">
        <v>111</v>
      </c>
      <c r="B104" s="5" t="str">
        <f>"1741609021805"</f>
        <v>1741609021805</v>
      </c>
      <c r="C104" s="6" t="s">
        <v>282</v>
      </c>
      <c r="D104" s="6">
        <v>8032401</v>
      </c>
      <c r="E104" s="1" t="s">
        <v>4</v>
      </c>
      <c r="F104" s="6">
        <v>68</v>
      </c>
    </row>
    <row r="105" spans="1:6" ht="19.5" customHeight="1">
      <c r="A105" s="4" t="s">
        <v>112</v>
      </c>
      <c r="B105" s="5" t="str">
        <f>"1741609010608"</f>
        <v>1741609010608</v>
      </c>
      <c r="C105" s="6" t="s">
        <v>258</v>
      </c>
      <c r="D105" s="6">
        <v>8020201</v>
      </c>
      <c r="E105" s="1" t="s">
        <v>4</v>
      </c>
      <c r="F105" s="6">
        <v>75</v>
      </c>
    </row>
    <row r="106" spans="1:6" ht="19.5" customHeight="1">
      <c r="A106" s="4" t="s">
        <v>113</v>
      </c>
      <c r="B106" s="5" t="str">
        <f>"1741609041716"</f>
        <v>1741609041716</v>
      </c>
      <c r="C106" s="6" t="s">
        <v>251</v>
      </c>
      <c r="D106" s="6">
        <v>8054101</v>
      </c>
      <c r="E106" s="1" t="s">
        <v>4</v>
      </c>
      <c r="F106" s="6">
        <v>71</v>
      </c>
    </row>
    <row r="107" spans="1:6" ht="19.5" customHeight="1">
      <c r="A107" s="4" t="s">
        <v>114</v>
      </c>
      <c r="B107" s="5" t="str">
        <f>"1741609030320"</f>
        <v>1741609030320</v>
      </c>
      <c r="C107" s="6" t="s">
        <v>242</v>
      </c>
      <c r="D107" s="6">
        <v>8040701</v>
      </c>
      <c r="E107" s="1" t="s">
        <v>4</v>
      </c>
      <c r="F107" s="6">
        <v>70</v>
      </c>
    </row>
    <row r="108" spans="1:6" ht="19.5" customHeight="1">
      <c r="A108" s="4" t="s">
        <v>115</v>
      </c>
      <c r="B108" s="5" t="str">
        <f>"1741609040729"</f>
        <v>1741609040729</v>
      </c>
      <c r="C108" s="6" t="s">
        <v>283</v>
      </c>
      <c r="D108" s="6">
        <v>8052701</v>
      </c>
      <c r="E108" s="1" t="s">
        <v>4</v>
      </c>
      <c r="F108" s="6">
        <v>69</v>
      </c>
    </row>
    <row r="109" spans="1:6" ht="19.5" customHeight="1">
      <c r="A109" s="4" t="s">
        <v>116</v>
      </c>
      <c r="B109" s="5" t="str">
        <f>"1741609021412"</f>
        <v>1741609021412</v>
      </c>
      <c r="C109" s="6" t="s">
        <v>267</v>
      </c>
      <c r="D109" s="6">
        <v>8032001</v>
      </c>
      <c r="E109" s="1" t="s">
        <v>4</v>
      </c>
      <c r="F109" s="6">
        <v>73</v>
      </c>
    </row>
    <row r="110" spans="1:6" ht="19.5" customHeight="1">
      <c r="A110" s="4" t="s">
        <v>117</v>
      </c>
      <c r="B110" s="5" t="str">
        <f>"1741609031701"</f>
        <v>1741609031701</v>
      </c>
      <c r="C110" s="6" t="s">
        <v>256</v>
      </c>
      <c r="D110" s="6">
        <v>8041501</v>
      </c>
      <c r="E110" s="1" t="s">
        <v>4</v>
      </c>
      <c r="F110" s="6">
        <v>61</v>
      </c>
    </row>
    <row r="111" spans="1:6" ht="19.5" customHeight="1">
      <c r="A111" s="4" t="s">
        <v>118</v>
      </c>
      <c r="B111" s="5" t="str">
        <f>"1741609021803"</f>
        <v>1741609021803</v>
      </c>
      <c r="C111" s="6" t="s">
        <v>282</v>
      </c>
      <c r="D111" s="6">
        <v>8032401</v>
      </c>
      <c r="E111" s="1" t="s">
        <v>4</v>
      </c>
      <c r="F111" s="6">
        <v>71</v>
      </c>
    </row>
    <row r="112" spans="1:6" ht="19.5" customHeight="1">
      <c r="A112" s="4" t="s">
        <v>119</v>
      </c>
      <c r="B112" s="5" t="str">
        <f>"1741609020626"</f>
        <v>1741609020626</v>
      </c>
      <c r="C112" s="6" t="s">
        <v>246</v>
      </c>
      <c r="D112" s="6">
        <v>8031801</v>
      </c>
      <c r="E112" s="1" t="s">
        <v>4</v>
      </c>
      <c r="F112" s="6">
        <v>77</v>
      </c>
    </row>
    <row r="113" spans="1:6" ht="19.5" customHeight="1">
      <c r="A113" s="4" t="s">
        <v>120</v>
      </c>
      <c r="B113" s="5" t="str">
        <f>"1741609033216"</f>
        <v>1741609033216</v>
      </c>
      <c r="C113" s="6" t="s">
        <v>249</v>
      </c>
      <c r="D113" s="6">
        <v>8043501</v>
      </c>
      <c r="E113" s="1" t="s">
        <v>4</v>
      </c>
      <c r="F113" s="6">
        <v>69</v>
      </c>
    </row>
    <row r="114" spans="1:6" ht="19.5" customHeight="1">
      <c r="A114" s="4" t="s">
        <v>121</v>
      </c>
      <c r="B114" s="5" t="str">
        <f>"1741609014306"</f>
        <v>1741609014306</v>
      </c>
      <c r="C114" s="6" t="s">
        <v>271</v>
      </c>
      <c r="D114" s="6">
        <v>8031001</v>
      </c>
      <c r="E114" s="1" t="s">
        <v>4</v>
      </c>
      <c r="F114" s="6">
        <v>64</v>
      </c>
    </row>
    <row r="115" spans="1:6" ht="19.5" customHeight="1">
      <c r="A115" s="4" t="s">
        <v>122</v>
      </c>
      <c r="B115" s="5" t="str">
        <f>"1741609010903"</f>
        <v>1741609010903</v>
      </c>
      <c r="C115" s="6" t="s">
        <v>8</v>
      </c>
      <c r="D115" s="6">
        <v>8020401</v>
      </c>
      <c r="E115" s="1" t="s">
        <v>4</v>
      </c>
      <c r="F115" s="6">
        <v>69</v>
      </c>
    </row>
    <row r="116" spans="1:6" ht="19.5" customHeight="1">
      <c r="A116" s="4" t="s">
        <v>123</v>
      </c>
      <c r="B116" s="5" t="str">
        <f>"1741609030327"</f>
        <v>1741609030327</v>
      </c>
      <c r="C116" s="6" t="s">
        <v>242</v>
      </c>
      <c r="D116" s="6">
        <v>8040801</v>
      </c>
      <c r="E116" s="1" t="s">
        <v>4</v>
      </c>
      <c r="F116" s="6">
        <v>72</v>
      </c>
    </row>
    <row r="117" spans="1:6" ht="19.5" customHeight="1">
      <c r="A117" s="4" t="s">
        <v>124</v>
      </c>
      <c r="B117" s="5" t="str">
        <f>"1741609021304"</f>
        <v>1741609021304</v>
      </c>
      <c r="C117" s="6" t="s">
        <v>267</v>
      </c>
      <c r="D117" s="6">
        <v>8032001</v>
      </c>
      <c r="E117" s="1" t="s">
        <v>4</v>
      </c>
      <c r="F117" s="6">
        <v>76</v>
      </c>
    </row>
    <row r="118" spans="1:6" ht="19.5" customHeight="1">
      <c r="A118" s="4" t="s">
        <v>125</v>
      </c>
      <c r="B118" s="5" t="str">
        <f>"1741609021021"</f>
        <v>1741609021021</v>
      </c>
      <c r="C118" s="6" t="s">
        <v>246</v>
      </c>
      <c r="D118" s="6">
        <v>8031801</v>
      </c>
      <c r="E118" s="1" t="s">
        <v>4</v>
      </c>
      <c r="F118" s="6">
        <v>72</v>
      </c>
    </row>
    <row r="119" spans="1:6" ht="19.5" customHeight="1">
      <c r="A119" s="4" t="s">
        <v>126</v>
      </c>
      <c r="B119" s="5" t="str">
        <f>"1741609041602"</f>
        <v>1741609041602</v>
      </c>
      <c r="C119" s="6" t="s">
        <v>284</v>
      </c>
      <c r="D119" s="6">
        <v>8053501</v>
      </c>
      <c r="E119" s="1" t="s">
        <v>4</v>
      </c>
      <c r="F119" s="6">
        <v>69</v>
      </c>
    </row>
    <row r="120" spans="1:6" ht="19.5" customHeight="1">
      <c r="A120" s="4" t="s">
        <v>127</v>
      </c>
      <c r="B120" s="5" t="str">
        <f>"1741609012023"</f>
        <v>1741609012023</v>
      </c>
      <c r="C120" s="6" t="s">
        <v>285</v>
      </c>
      <c r="D120" s="6">
        <v>8021801</v>
      </c>
      <c r="E120" s="1" t="s">
        <v>4</v>
      </c>
      <c r="F120" s="6">
        <v>71</v>
      </c>
    </row>
    <row r="121" spans="1:6" ht="19.5" customHeight="1">
      <c r="A121" s="4" t="s">
        <v>128</v>
      </c>
      <c r="B121" s="5" t="str">
        <f>"1741609012925"</f>
        <v>1741609012925</v>
      </c>
      <c r="C121" s="6" t="s">
        <v>245</v>
      </c>
      <c r="D121" s="6">
        <v>8030201</v>
      </c>
      <c r="E121" s="1" t="s">
        <v>4</v>
      </c>
      <c r="F121" s="6">
        <v>57</v>
      </c>
    </row>
    <row r="122" spans="1:6" ht="19.5" customHeight="1">
      <c r="A122" s="4" t="s">
        <v>129</v>
      </c>
      <c r="B122" s="5" t="str">
        <f>"1741609020725"</f>
        <v>1741609020725</v>
      </c>
      <c r="C122" s="6" t="s">
        <v>246</v>
      </c>
      <c r="D122" s="6">
        <v>8031801</v>
      </c>
      <c r="E122" s="1" t="s">
        <v>4</v>
      </c>
      <c r="F122" s="6">
        <v>81</v>
      </c>
    </row>
    <row r="123" spans="1:6" ht="19.5" customHeight="1">
      <c r="A123" s="4" t="s">
        <v>130</v>
      </c>
      <c r="B123" s="5" t="str">
        <f>"1741609013603"</f>
        <v>1741609013603</v>
      </c>
      <c r="C123" s="6" t="s">
        <v>284</v>
      </c>
      <c r="D123" s="6">
        <v>8030601</v>
      </c>
      <c r="E123" s="1" t="s">
        <v>4</v>
      </c>
      <c r="F123" s="6">
        <v>65</v>
      </c>
    </row>
    <row r="124" spans="1:6" ht="19.5" customHeight="1">
      <c r="A124" s="4" t="s">
        <v>131</v>
      </c>
      <c r="B124" s="5" t="str">
        <f>"1741609010927"</f>
        <v>1741609010927</v>
      </c>
      <c r="C124" s="6" t="s">
        <v>241</v>
      </c>
      <c r="D124" s="6">
        <v>8020501</v>
      </c>
      <c r="E124" s="1" t="s">
        <v>4</v>
      </c>
      <c r="F124" s="6">
        <v>78</v>
      </c>
    </row>
    <row r="125" spans="1:6" ht="19.5" customHeight="1">
      <c r="A125" s="4" t="s">
        <v>132</v>
      </c>
      <c r="B125" s="5" t="str">
        <f>"1741609041415"</f>
        <v>1741609041415</v>
      </c>
      <c r="C125" s="6" t="s">
        <v>286</v>
      </c>
      <c r="D125" s="6">
        <v>8053401</v>
      </c>
      <c r="E125" s="1" t="s">
        <v>4</v>
      </c>
      <c r="F125" s="6">
        <v>54</v>
      </c>
    </row>
    <row r="126" spans="1:6" ht="19.5" customHeight="1">
      <c r="A126" s="4" t="s">
        <v>133</v>
      </c>
      <c r="B126" s="5" t="str">
        <f>"1741609023609"</f>
        <v>1741609023609</v>
      </c>
      <c r="C126" s="6" t="s">
        <v>242</v>
      </c>
      <c r="D126" s="6">
        <v>8040501</v>
      </c>
      <c r="E126" s="1" t="s">
        <v>4</v>
      </c>
      <c r="F126" s="6">
        <v>62</v>
      </c>
    </row>
    <row r="127" spans="1:6" ht="19.5" customHeight="1">
      <c r="A127" s="4" t="s">
        <v>134</v>
      </c>
      <c r="B127" s="5" t="str">
        <f>"1741609043530"</f>
        <v>1741609043530</v>
      </c>
      <c r="C127" s="6" t="s">
        <v>287</v>
      </c>
      <c r="D127" s="6">
        <v>8060407</v>
      </c>
      <c r="E127" s="1" t="s">
        <v>4</v>
      </c>
      <c r="F127" s="6">
        <v>67</v>
      </c>
    </row>
    <row r="128" spans="1:6" ht="19.5" customHeight="1">
      <c r="A128" s="4" t="s">
        <v>135</v>
      </c>
      <c r="B128" s="5" t="str">
        <f>"1741609043621"</f>
        <v>1741609043621</v>
      </c>
      <c r="C128" s="6" t="s">
        <v>263</v>
      </c>
      <c r="D128" s="6">
        <v>8060408</v>
      </c>
      <c r="E128" s="1" t="s">
        <v>4</v>
      </c>
      <c r="F128" s="6">
        <v>69</v>
      </c>
    </row>
    <row r="129" spans="1:6" ht="19.5" customHeight="1">
      <c r="A129" s="4" t="s">
        <v>136</v>
      </c>
      <c r="B129" s="5" t="str">
        <f>"1741609014307"</f>
        <v>1741609014307</v>
      </c>
      <c r="C129" s="6" t="s">
        <v>271</v>
      </c>
      <c r="D129" s="6">
        <v>8031001</v>
      </c>
      <c r="E129" s="1" t="s">
        <v>4</v>
      </c>
      <c r="F129" s="6">
        <v>62</v>
      </c>
    </row>
    <row r="130" spans="1:6" ht="19.5" customHeight="1">
      <c r="A130" s="4" t="s">
        <v>137</v>
      </c>
      <c r="B130" s="5" t="str">
        <f>"1741609023528"</f>
        <v>1741609023528</v>
      </c>
      <c r="C130" s="6" t="s">
        <v>242</v>
      </c>
      <c r="D130" s="6">
        <v>8040401</v>
      </c>
      <c r="E130" s="1" t="s">
        <v>4</v>
      </c>
      <c r="F130" s="6">
        <v>65</v>
      </c>
    </row>
    <row r="131" spans="1:6" ht="19.5" customHeight="1">
      <c r="A131" s="4" t="s">
        <v>138</v>
      </c>
      <c r="B131" s="5" t="str">
        <f>"1741609012710"</f>
        <v>1741609012710</v>
      </c>
      <c r="C131" s="6" t="s">
        <v>244</v>
      </c>
      <c r="D131" s="6">
        <v>8030101</v>
      </c>
      <c r="E131" s="1" t="s">
        <v>4</v>
      </c>
      <c r="F131" s="6">
        <v>73</v>
      </c>
    </row>
    <row r="132" spans="1:6" ht="19.5" customHeight="1">
      <c r="A132" s="4" t="s">
        <v>139</v>
      </c>
      <c r="B132" s="5" t="str">
        <f>"1741609033922"</f>
        <v>1741609033922</v>
      </c>
      <c r="C132" s="6" t="s">
        <v>288</v>
      </c>
      <c r="D132" s="6">
        <v>8051001</v>
      </c>
      <c r="E132" s="1" t="s">
        <v>4</v>
      </c>
      <c r="F132" s="6">
        <v>72</v>
      </c>
    </row>
    <row r="133" spans="1:6" ht="19.5" customHeight="1">
      <c r="A133" s="4" t="s">
        <v>140</v>
      </c>
      <c r="B133" s="5" t="str">
        <f>"1741609032101"</f>
        <v>1741609032101</v>
      </c>
      <c r="C133" s="6" t="s">
        <v>256</v>
      </c>
      <c r="D133" s="6">
        <v>8041801</v>
      </c>
      <c r="E133" s="1" t="s">
        <v>4</v>
      </c>
      <c r="F133" s="6">
        <v>70</v>
      </c>
    </row>
    <row r="134" spans="1:6" ht="19.5" customHeight="1">
      <c r="A134" s="4" t="s">
        <v>141</v>
      </c>
      <c r="B134" s="5" t="str">
        <f>"1741609040428"</f>
        <v>1741609040428</v>
      </c>
      <c r="C134" s="6" t="s">
        <v>241</v>
      </c>
      <c r="D134" s="6">
        <v>8052401</v>
      </c>
      <c r="E134" s="1" t="s">
        <v>4</v>
      </c>
      <c r="F134" s="6">
        <v>77</v>
      </c>
    </row>
    <row r="135" spans="1:6" ht="19.5" customHeight="1">
      <c r="A135" s="4" t="s">
        <v>118</v>
      </c>
      <c r="B135" s="5" t="str">
        <f>"1741609013615"</f>
        <v>1741609013615</v>
      </c>
      <c r="C135" s="6" t="s">
        <v>284</v>
      </c>
      <c r="D135" s="6">
        <v>8030601</v>
      </c>
      <c r="E135" s="1" t="s">
        <v>4</v>
      </c>
      <c r="F135" s="6">
        <v>64</v>
      </c>
    </row>
    <row r="136" spans="1:6" ht="19.5" customHeight="1">
      <c r="A136" s="4" t="s">
        <v>142</v>
      </c>
      <c r="B136" s="5" t="str">
        <f>"1741609013514"</f>
        <v>1741609013514</v>
      </c>
      <c r="C136" s="6" t="s">
        <v>239</v>
      </c>
      <c r="D136" s="6">
        <v>8030501</v>
      </c>
      <c r="E136" s="1" t="s">
        <v>4</v>
      </c>
      <c r="F136" s="6">
        <v>51</v>
      </c>
    </row>
    <row r="137" spans="1:6" ht="19.5" customHeight="1">
      <c r="A137" s="4" t="s">
        <v>143</v>
      </c>
      <c r="B137" s="5" t="str">
        <f>"1741609032807"</f>
        <v>1741609032807</v>
      </c>
      <c r="C137" s="6" t="s">
        <v>261</v>
      </c>
      <c r="D137" s="6">
        <v>8043001</v>
      </c>
      <c r="E137" s="1" t="s">
        <v>4</v>
      </c>
      <c r="F137" s="6">
        <v>72</v>
      </c>
    </row>
    <row r="138" spans="1:6" ht="19.5" customHeight="1">
      <c r="A138" s="4" t="s">
        <v>144</v>
      </c>
      <c r="B138" s="5" t="str">
        <f>"1741609010509"</f>
        <v>1741609010509</v>
      </c>
      <c r="C138" s="6" t="s">
        <v>258</v>
      </c>
      <c r="D138" s="6">
        <v>8020201</v>
      </c>
      <c r="E138" s="1" t="s">
        <v>4</v>
      </c>
      <c r="F138" s="6">
        <v>65</v>
      </c>
    </row>
    <row r="139" spans="1:6" ht="19.5" customHeight="1">
      <c r="A139" s="4" t="s">
        <v>145</v>
      </c>
      <c r="B139" s="5" t="str">
        <f>"1741609020621"</f>
        <v>1741609020621</v>
      </c>
      <c r="C139" s="6" t="s">
        <v>246</v>
      </c>
      <c r="D139" s="6">
        <v>8031801</v>
      </c>
      <c r="E139" s="1" t="s">
        <v>4</v>
      </c>
      <c r="F139" s="6">
        <v>80</v>
      </c>
    </row>
    <row r="140" spans="1:6" ht="19.5" customHeight="1">
      <c r="A140" s="4" t="s">
        <v>146</v>
      </c>
      <c r="B140" s="5" t="str">
        <f>"1741609032503"</f>
        <v>1741609032503</v>
      </c>
      <c r="C140" s="6" t="s">
        <v>246</v>
      </c>
      <c r="D140" s="6">
        <v>8042501</v>
      </c>
      <c r="E140" s="1" t="s">
        <v>4</v>
      </c>
      <c r="F140" s="6">
        <v>73</v>
      </c>
    </row>
    <row r="141" spans="1:6" ht="19.5" customHeight="1">
      <c r="A141" s="4" t="s">
        <v>147</v>
      </c>
      <c r="B141" s="5" t="str">
        <f>"1741609043421"</f>
        <v>1741609043421</v>
      </c>
      <c r="C141" s="6" t="s">
        <v>255</v>
      </c>
      <c r="D141" s="6">
        <v>8060406</v>
      </c>
      <c r="E141" s="1" t="s">
        <v>4</v>
      </c>
      <c r="F141" s="6">
        <v>63</v>
      </c>
    </row>
    <row r="142" spans="1:6" ht="19.5" customHeight="1">
      <c r="A142" s="4" t="s">
        <v>148</v>
      </c>
      <c r="B142" s="5" t="str">
        <f>"1741609040407"</f>
        <v>1741609040407</v>
      </c>
      <c r="C142" s="6" t="s">
        <v>8</v>
      </c>
      <c r="D142" s="6">
        <v>8052301</v>
      </c>
      <c r="E142" s="1" t="s">
        <v>4</v>
      </c>
      <c r="F142" s="6">
        <v>55</v>
      </c>
    </row>
    <row r="143" spans="1:6" ht="19.5" customHeight="1">
      <c r="A143" s="4" t="s">
        <v>149</v>
      </c>
      <c r="B143" s="5" t="str">
        <f>"1741609041624"</f>
        <v>1741609041624</v>
      </c>
      <c r="C143" s="6" t="s">
        <v>289</v>
      </c>
      <c r="D143" s="6">
        <v>8053701</v>
      </c>
      <c r="E143" s="1" t="s">
        <v>4</v>
      </c>
      <c r="F143" s="6">
        <v>57</v>
      </c>
    </row>
    <row r="144" spans="1:6" ht="19.5" customHeight="1">
      <c r="A144" s="4" t="s">
        <v>150</v>
      </c>
      <c r="B144" s="5" t="str">
        <f>"1741609042811"</f>
        <v>1741609042811</v>
      </c>
      <c r="C144" s="6" t="s">
        <v>270</v>
      </c>
      <c r="D144" s="6">
        <v>8060403</v>
      </c>
      <c r="E144" s="1" t="s">
        <v>4</v>
      </c>
      <c r="F144" s="6">
        <v>69</v>
      </c>
    </row>
    <row r="145" spans="1:6" ht="19.5" customHeight="1">
      <c r="A145" s="4" t="s">
        <v>151</v>
      </c>
      <c r="B145" s="5" t="str">
        <f>"1741609023925"</f>
        <v>1741609023925</v>
      </c>
      <c r="C145" s="6" t="s">
        <v>242</v>
      </c>
      <c r="D145" s="6">
        <v>8040601</v>
      </c>
      <c r="E145" s="1" t="s">
        <v>4</v>
      </c>
      <c r="F145" s="6">
        <v>66</v>
      </c>
    </row>
    <row r="146" spans="1:6" ht="19.5" customHeight="1">
      <c r="A146" s="4" t="s">
        <v>152</v>
      </c>
      <c r="B146" s="5" t="str">
        <f>"1741609021227"</f>
        <v>1741609021227</v>
      </c>
      <c r="C146" s="6" t="s">
        <v>267</v>
      </c>
      <c r="D146" s="6">
        <v>8032001</v>
      </c>
      <c r="E146" s="1" t="s">
        <v>4</v>
      </c>
      <c r="F146" s="6">
        <v>76</v>
      </c>
    </row>
    <row r="147" spans="1:6" ht="19.5" customHeight="1">
      <c r="A147" s="4" t="s">
        <v>153</v>
      </c>
      <c r="B147" s="5" t="str">
        <f>"1741609011827"</f>
        <v>1741609011827</v>
      </c>
      <c r="C147" s="6" t="s">
        <v>289</v>
      </c>
      <c r="D147" s="6">
        <v>8021301</v>
      </c>
      <c r="E147" s="1" t="s">
        <v>4</v>
      </c>
      <c r="F147" s="6">
        <v>65</v>
      </c>
    </row>
    <row r="148" spans="1:6" ht="19.5" customHeight="1">
      <c r="A148" s="4" t="s">
        <v>154</v>
      </c>
      <c r="B148" s="5" t="str">
        <f>"1741609021514"</f>
        <v>1741609021514</v>
      </c>
      <c r="C148" s="6" t="s">
        <v>290</v>
      </c>
      <c r="D148" s="6">
        <v>8032201</v>
      </c>
      <c r="E148" s="1" t="s">
        <v>4</v>
      </c>
      <c r="F148" s="6">
        <v>71</v>
      </c>
    </row>
    <row r="149" spans="1:6" ht="19.5" customHeight="1">
      <c r="A149" s="4" t="s">
        <v>155</v>
      </c>
      <c r="B149" s="5" t="str">
        <f>"1741609022613"</f>
        <v>1741609022613</v>
      </c>
      <c r="C149" s="6" t="s">
        <v>251</v>
      </c>
      <c r="D149" s="6">
        <v>8040101</v>
      </c>
      <c r="E149" s="1" t="s">
        <v>4</v>
      </c>
      <c r="F149" s="6">
        <v>56</v>
      </c>
    </row>
    <row r="150" spans="1:6" ht="19.5" customHeight="1">
      <c r="A150" s="4" t="s">
        <v>156</v>
      </c>
      <c r="B150" s="5" t="str">
        <f>"1741609013119"</f>
        <v>1741609013119</v>
      </c>
      <c r="C150" s="6" t="s">
        <v>253</v>
      </c>
      <c r="D150" s="6">
        <v>8030301</v>
      </c>
      <c r="E150" s="1" t="s">
        <v>4</v>
      </c>
      <c r="F150" s="6">
        <v>66</v>
      </c>
    </row>
    <row r="151" spans="1:6" ht="19.5" customHeight="1">
      <c r="A151" s="4" t="s">
        <v>157</v>
      </c>
      <c r="B151" s="5" t="str">
        <f>"1741609033605"</f>
        <v>1741609033605</v>
      </c>
      <c r="C151" s="6" t="s">
        <v>257</v>
      </c>
      <c r="D151" s="6">
        <v>8044401</v>
      </c>
      <c r="E151" s="1" t="s">
        <v>4</v>
      </c>
      <c r="F151" s="6">
        <v>78</v>
      </c>
    </row>
    <row r="152" spans="1:6" ht="19.5" customHeight="1">
      <c r="A152" s="4" t="s">
        <v>158</v>
      </c>
      <c r="B152" s="5" t="str">
        <f>"1741609020406"</f>
        <v>1741609020406</v>
      </c>
      <c r="C152" s="6" t="s">
        <v>240</v>
      </c>
      <c r="D152" s="6">
        <v>8031701</v>
      </c>
      <c r="E152" s="1" t="s">
        <v>4</v>
      </c>
      <c r="F152" s="6">
        <v>70</v>
      </c>
    </row>
    <row r="153" spans="1:6" ht="19.5" customHeight="1">
      <c r="A153" s="4" t="s">
        <v>159</v>
      </c>
      <c r="B153" s="5" t="str">
        <f>"1741609041722"</f>
        <v>1741609041722</v>
      </c>
      <c r="C153" s="6" t="s">
        <v>251</v>
      </c>
      <c r="D153" s="6">
        <v>8054101</v>
      </c>
      <c r="E153" s="1" t="s">
        <v>4</v>
      </c>
      <c r="F153" s="6">
        <v>71</v>
      </c>
    </row>
    <row r="154" spans="1:6" ht="19.5" customHeight="1">
      <c r="A154" s="4" t="s">
        <v>160</v>
      </c>
      <c r="B154" s="5" t="str">
        <f>"1741609023903"</f>
        <v>1741609023903</v>
      </c>
      <c r="C154" s="6" t="s">
        <v>242</v>
      </c>
      <c r="D154" s="6">
        <v>8040601</v>
      </c>
      <c r="E154" s="1" t="s">
        <v>4</v>
      </c>
      <c r="F154" s="6">
        <v>65</v>
      </c>
    </row>
    <row r="155" spans="1:6" ht="19.5" customHeight="1">
      <c r="A155" s="4" t="s">
        <v>161</v>
      </c>
      <c r="B155" s="5" t="str">
        <f>"1741609032601"</f>
        <v>1741609032601</v>
      </c>
      <c r="C155" s="6" t="s">
        <v>246</v>
      </c>
      <c r="D155" s="6">
        <v>8042501</v>
      </c>
      <c r="E155" s="1" t="s">
        <v>4</v>
      </c>
      <c r="F155" s="6">
        <v>56</v>
      </c>
    </row>
    <row r="156" spans="1:6" ht="19.5" customHeight="1">
      <c r="A156" s="4" t="s">
        <v>162</v>
      </c>
      <c r="B156" s="5" t="str">
        <f>"1741609040215"</f>
        <v>1741609040215</v>
      </c>
      <c r="C156" s="6" t="s">
        <v>291</v>
      </c>
      <c r="D156" s="6">
        <v>8051801</v>
      </c>
      <c r="E156" s="1" t="s">
        <v>4</v>
      </c>
      <c r="F156" s="6">
        <v>68</v>
      </c>
    </row>
    <row r="157" spans="1:6" ht="19.5" customHeight="1">
      <c r="A157" s="4" t="s">
        <v>163</v>
      </c>
      <c r="B157" s="5" t="str">
        <f>"1741609031123"</f>
        <v>1741609031123</v>
      </c>
      <c r="C157" s="6" t="s">
        <v>256</v>
      </c>
      <c r="D157" s="6">
        <v>8041301</v>
      </c>
      <c r="E157" s="1" t="s">
        <v>4</v>
      </c>
      <c r="F157" s="6">
        <v>68</v>
      </c>
    </row>
    <row r="158" spans="1:6" ht="19.5" customHeight="1">
      <c r="A158" s="4" t="s">
        <v>164</v>
      </c>
      <c r="B158" s="5" t="str">
        <f>"1741609042415"</f>
        <v>1741609042415</v>
      </c>
      <c r="C158" s="6" t="s">
        <v>265</v>
      </c>
      <c r="D158" s="6">
        <v>8060402</v>
      </c>
      <c r="E158" s="1" t="s">
        <v>4</v>
      </c>
      <c r="F158" s="6">
        <v>72</v>
      </c>
    </row>
    <row r="159" spans="1:6" ht="19.5" customHeight="1">
      <c r="A159" s="4" t="s">
        <v>165</v>
      </c>
      <c r="B159" s="5" t="str">
        <f>"1741609011901"</f>
        <v>1741609011901</v>
      </c>
      <c r="C159" s="6" t="s">
        <v>289</v>
      </c>
      <c r="D159" s="6">
        <v>8021301</v>
      </c>
      <c r="E159" s="1" t="s">
        <v>4</v>
      </c>
      <c r="F159" s="6">
        <v>61</v>
      </c>
    </row>
    <row r="160" spans="1:6" ht="19.5" customHeight="1">
      <c r="A160" s="4" t="s">
        <v>166</v>
      </c>
      <c r="B160" s="5" t="str">
        <f>"1741609024003"</f>
        <v>1741609024003</v>
      </c>
      <c r="C160" s="6" t="s">
        <v>242</v>
      </c>
      <c r="D160" s="6">
        <v>8040601</v>
      </c>
      <c r="E160" s="1" t="s">
        <v>4</v>
      </c>
      <c r="F160" s="6">
        <v>73</v>
      </c>
    </row>
    <row r="161" spans="1:6" ht="19.5" customHeight="1">
      <c r="A161" s="4" t="s">
        <v>167</v>
      </c>
      <c r="B161" s="5" t="str">
        <f>"1741609040604"</f>
        <v>1741609040604</v>
      </c>
      <c r="C161" s="6" t="s">
        <v>252</v>
      </c>
      <c r="D161" s="6">
        <v>8052501</v>
      </c>
      <c r="E161" s="1" t="s">
        <v>4</v>
      </c>
      <c r="F161" s="6">
        <v>69</v>
      </c>
    </row>
    <row r="162" spans="1:6" ht="19.5" customHeight="1">
      <c r="A162" s="4" t="s">
        <v>168</v>
      </c>
      <c r="B162" s="5" t="str">
        <f>"1741609033629"</f>
        <v>1741609033629</v>
      </c>
      <c r="C162" s="6" t="s">
        <v>292</v>
      </c>
      <c r="D162" s="6">
        <v>8044501</v>
      </c>
      <c r="E162" s="1" t="s">
        <v>4</v>
      </c>
      <c r="F162" s="6">
        <v>65</v>
      </c>
    </row>
    <row r="163" spans="1:6" ht="19.5" customHeight="1">
      <c r="A163" s="4" t="s">
        <v>169</v>
      </c>
      <c r="B163" s="5" t="str">
        <f>"1741609010924"</f>
        <v>1741609010924</v>
      </c>
      <c r="C163" s="6" t="s">
        <v>241</v>
      </c>
      <c r="D163" s="6">
        <v>8020501</v>
      </c>
      <c r="E163" s="1" t="s">
        <v>4</v>
      </c>
      <c r="F163" s="6">
        <v>68</v>
      </c>
    </row>
    <row r="164" spans="1:6" ht="19.5" customHeight="1">
      <c r="A164" s="4" t="s">
        <v>170</v>
      </c>
      <c r="B164" s="5" t="str">
        <f>"1741609010817"</f>
        <v>1741609010817</v>
      </c>
      <c r="C164" s="6" t="s">
        <v>8</v>
      </c>
      <c r="D164" s="6">
        <v>8020401</v>
      </c>
      <c r="E164" s="1" t="s">
        <v>4</v>
      </c>
      <c r="F164" s="6">
        <v>58</v>
      </c>
    </row>
    <row r="165" spans="1:6" ht="19.5" customHeight="1">
      <c r="A165" s="4" t="s">
        <v>171</v>
      </c>
      <c r="B165" s="5" t="str">
        <f>"1741609040805"</f>
        <v>1741609040805</v>
      </c>
      <c r="C165" s="6" t="s">
        <v>283</v>
      </c>
      <c r="D165" s="6">
        <v>8052701</v>
      </c>
      <c r="E165" s="1" t="s">
        <v>4</v>
      </c>
      <c r="F165" s="6">
        <v>65</v>
      </c>
    </row>
    <row r="166" spans="1:6" ht="19.5" customHeight="1">
      <c r="A166" s="4" t="s">
        <v>172</v>
      </c>
      <c r="B166" s="5" t="str">
        <f>"1741609041509"</f>
        <v>1741609041509</v>
      </c>
      <c r="C166" s="6" t="s">
        <v>284</v>
      </c>
      <c r="D166" s="6">
        <v>8053501</v>
      </c>
      <c r="E166" s="1" t="s">
        <v>4</v>
      </c>
      <c r="F166" s="6">
        <v>79</v>
      </c>
    </row>
    <row r="167" spans="1:6" ht="19.5" customHeight="1">
      <c r="A167" s="4" t="s">
        <v>173</v>
      </c>
      <c r="B167" s="5" t="str">
        <f>"1741609022916"</f>
        <v>1741609022916</v>
      </c>
      <c r="C167" s="6" t="s">
        <v>251</v>
      </c>
      <c r="D167" s="6">
        <v>8040201</v>
      </c>
      <c r="E167" s="1" t="s">
        <v>4</v>
      </c>
      <c r="F167" s="6">
        <v>56</v>
      </c>
    </row>
    <row r="168" spans="1:6" ht="19.5" customHeight="1">
      <c r="A168" s="4" t="s">
        <v>174</v>
      </c>
      <c r="B168" s="5" t="str">
        <f>"1741609043121"</f>
        <v>1741609043121</v>
      </c>
      <c r="C168" s="6" t="s">
        <v>262</v>
      </c>
      <c r="D168" s="6">
        <v>8060405</v>
      </c>
      <c r="E168" s="1" t="s">
        <v>4</v>
      </c>
      <c r="F168" s="6">
        <v>69</v>
      </c>
    </row>
    <row r="169" spans="1:6" ht="19.5" customHeight="1">
      <c r="A169" s="4" t="s">
        <v>175</v>
      </c>
      <c r="B169" s="5" t="str">
        <f>"1741609031008"</f>
        <v>1741609031008</v>
      </c>
      <c r="C169" s="6" t="s">
        <v>242</v>
      </c>
      <c r="D169" s="6">
        <v>8041201</v>
      </c>
      <c r="E169" s="1" t="s">
        <v>4</v>
      </c>
      <c r="F169" s="6">
        <v>64</v>
      </c>
    </row>
    <row r="170" spans="1:6" ht="19.5" customHeight="1">
      <c r="A170" s="4" t="s">
        <v>176</v>
      </c>
      <c r="B170" s="5" t="str">
        <f>"1741609021612"</f>
        <v>1741609021612</v>
      </c>
      <c r="C170" s="6" t="s">
        <v>290</v>
      </c>
      <c r="D170" s="6">
        <v>8032201</v>
      </c>
      <c r="E170" s="1" t="s">
        <v>4</v>
      </c>
      <c r="F170" s="6">
        <v>68</v>
      </c>
    </row>
    <row r="171" spans="1:6" ht="19.5" customHeight="1">
      <c r="A171" s="4" t="s">
        <v>177</v>
      </c>
      <c r="B171" s="5" t="str">
        <f>"1741609033705"</f>
        <v>1741609033705</v>
      </c>
      <c r="C171" s="6" t="s">
        <v>293</v>
      </c>
      <c r="D171" s="6">
        <v>8044601</v>
      </c>
      <c r="E171" s="1" t="s">
        <v>4</v>
      </c>
      <c r="F171" s="6">
        <v>56</v>
      </c>
    </row>
    <row r="172" spans="1:6" ht="19.5" customHeight="1">
      <c r="A172" s="4" t="s">
        <v>178</v>
      </c>
      <c r="B172" s="5" t="str">
        <f>"1741609043527"</f>
        <v>1741609043527</v>
      </c>
      <c r="C172" s="6" t="s">
        <v>287</v>
      </c>
      <c r="D172" s="6">
        <v>8060407</v>
      </c>
      <c r="E172" s="1" t="s">
        <v>4</v>
      </c>
      <c r="F172" s="6">
        <v>63</v>
      </c>
    </row>
    <row r="173" spans="1:6" ht="19.5" customHeight="1">
      <c r="A173" s="4" t="s">
        <v>179</v>
      </c>
      <c r="B173" s="5" t="str">
        <f>"1741609013214"</f>
        <v>1741609013214</v>
      </c>
      <c r="C173" s="6" t="s">
        <v>272</v>
      </c>
      <c r="D173" s="6">
        <v>8030401</v>
      </c>
      <c r="E173" s="1" t="s">
        <v>4</v>
      </c>
      <c r="F173" s="6">
        <v>65</v>
      </c>
    </row>
    <row r="174" spans="1:6" ht="19.5" customHeight="1">
      <c r="A174" s="4" t="s">
        <v>180</v>
      </c>
      <c r="B174" s="5" t="str">
        <f>"1741609011619"</f>
        <v>1741609011619</v>
      </c>
      <c r="C174" s="6" t="s">
        <v>284</v>
      </c>
      <c r="D174" s="6">
        <v>8021001</v>
      </c>
      <c r="E174" s="1" t="s">
        <v>4</v>
      </c>
      <c r="F174" s="6">
        <v>69</v>
      </c>
    </row>
    <row r="175" spans="1:6" ht="19.5" customHeight="1">
      <c r="A175" s="4" t="s">
        <v>181</v>
      </c>
      <c r="B175" s="5" t="str">
        <f>"1741609033402"</f>
        <v>1741609033402</v>
      </c>
      <c r="C175" s="6" t="s">
        <v>278</v>
      </c>
      <c r="D175" s="6">
        <v>8043801</v>
      </c>
      <c r="E175" s="1" t="s">
        <v>4</v>
      </c>
      <c r="F175" s="6">
        <v>77</v>
      </c>
    </row>
    <row r="176" spans="1:6" ht="19.5" customHeight="1">
      <c r="A176" s="4" t="s">
        <v>182</v>
      </c>
      <c r="B176" s="5" t="str">
        <f>"1741609031608"</f>
        <v>1741609031608</v>
      </c>
      <c r="C176" s="6" t="s">
        <v>256</v>
      </c>
      <c r="D176" s="6">
        <v>8041501</v>
      </c>
      <c r="E176" s="1" t="s">
        <v>4</v>
      </c>
      <c r="F176" s="6">
        <v>76</v>
      </c>
    </row>
    <row r="177" spans="1:6" ht="19.5" customHeight="1">
      <c r="A177" s="4" t="s">
        <v>183</v>
      </c>
      <c r="B177" s="5" t="str">
        <f>"1741609031424"</f>
        <v>1741609031424</v>
      </c>
      <c r="C177" s="6" t="s">
        <v>256</v>
      </c>
      <c r="D177" s="6">
        <v>8041401</v>
      </c>
      <c r="E177" s="1" t="s">
        <v>4</v>
      </c>
      <c r="F177" s="6">
        <v>72</v>
      </c>
    </row>
    <row r="178" spans="1:6" ht="19.5" customHeight="1">
      <c r="A178" s="4" t="s">
        <v>184</v>
      </c>
      <c r="B178" s="5" t="str">
        <f>"1741609013511"</f>
        <v>1741609013511</v>
      </c>
      <c r="C178" s="6" t="s">
        <v>239</v>
      </c>
      <c r="D178" s="6">
        <v>8030501</v>
      </c>
      <c r="E178" s="1" t="s">
        <v>4</v>
      </c>
      <c r="F178" s="6">
        <v>71</v>
      </c>
    </row>
    <row r="179" spans="1:6" ht="19.5" customHeight="1">
      <c r="A179" s="4" t="s">
        <v>185</v>
      </c>
      <c r="B179" s="5" t="str">
        <f>"1741609022706"</f>
        <v>1741609022706</v>
      </c>
      <c r="C179" s="6" t="s">
        <v>251</v>
      </c>
      <c r="D179" s="6">
        <v>8040201</v>
      </c>
      <c r="E179" s="1" t="s">
        <v>4</v>
      </c>
      <c r="F179" s="6">
        <v>70</v>
      </c>
    </row>
    <row r="180" spans="1:6" ht="19.5" customHeight="1">
      <c r="A180" s="4" t="s">
        <v>186</v>
      </c>
      <c r="B180" s="5" t="str">
        <f>"1741609022811"</f>
        <v>1741609022811</v>
      </c>
      <c r="C180" s="6" t="s">
        <v>251</v>
      </c>
      <c r="D180" s="6">
        <v>8040201</v>
      </c>
      <c r="E180" s="1" t="s">
        <v>4</v>
      </c>
      <c r="F180" s="6">
        <v>64</v>
      </c>
    </row>
    <row r="181" spans="1:6" ht="19.5" customHeight="1">
      <c r="A181" s="4" t="s">
        <v>187</v>
      </c>
      <c r="B181" s="5" t="str">
        <f>"1741609030104"</f>
        <v>1741609030104</v>
      </c>
      <c r="C181" s="6" t="s">
        <v>242</v>
      </c>
      <c r="D181" s="6">
        <v>8040601</v>
      </c>
      <c r="E181" s="1" t="s">
        <v>4</v>
      </c>
      <c r="F181" s="6">
        <v>71</v>
      </c>
    </row>
    <row r="182" spans="1:6" ht="19.5" customHeight="1">
      <c r="A182" s="4" t="s">
        <v>188</v>
      </c>
      <c r="B182" s="5" t="str">
        <f>"1741609033712"</f>
        <v>1741609033712</v>
      </c>
      <c r="C182" s="6" t="s">
        <v>293</v>
      </c>
      <c r="D182" s="6">
        <v>8044601</v>
      </c>
      <c r="E182" s="1" t="s">
        <v>4</v>
      </c>
      <c r="F182" s="6">
        <v>71</v>
      </c>
    </row>
    <row r="183" spans="1:6" ht="19.5" customHeight="1">
      <c r="A183" s="4" t="s">
        <v>189</v>
      </c>
      <c r="B183" s="5" t="str">
        <f>"1741609033104"</f>
        <v>1741609033104</v>
      </c>
      <c r="C183" s="6" t="s">
        <v>249</v>
      </c>
      <c r="D183" s="6">
        <v>8043501</v>
      </c>
      <c r="E183" s="1" t="s">
        <v>4</v>
      </c>
      <c r="F183" s="6">
        <v>64</v>
      </c>
    </row>
    <row r="184" spans="1:6" ht="19.5" customHeight="1">
      <c r="A184" s="4" t="s">
        <v>190</v>
      </c>
      <c r="B184" s="5" t="str">
        <f>"1741609023224"</f>
        <v>1741609023224</v>
      </c>
      <c r="C184" s="6" t="s">
        <v>251</v>
      </c>
      <c r="D184" s="6">
        <v>8040301</v>
      </c>
      <c r="E184" s="1" t="s">
        <v>4</v>
      </c>
      <c r="F184" s="6">
        <v>64</v>
      </c>
    </row>
    <row r="185" spans="1:6" ht="19.5" customHeight="1">
      <c r="A185" s="4" t="s">
        <v>191</v>
      </c>
      <c r="B185" s="5" t="str">
        <f>"1741609032427"</f>
        <v>1741609032427</v>
      </c>
      <c r="C185" s="6" t="s">
        <v>240</v>
      </c>
      <c r="D185" s="6">
        <v>8042401</v>
      </c>
      <c r="E185" s="1" t="s">
        <v>4</v>
      </c>
      <c r="F185" s="6">
        <v>64</v>
      </c>
    </row>
    <row r="186" spans="1:6" ht="19.5" customHeight="1">
      <c r="A186" s="4" t="s">
        <v>192</v>
      </c>
      <c r="B186" s="5" t="str">
        <f>"1741609043918"</f>
        <v>1741609043918</v>
      </c>
      <c r="C186" s="6" t="s">
        <v>247</v>
      </c>
      <c r="D186" s="6">
        <v>8060501</v>
      </c>
      <c r="E186" s="1" t="s">
        <v>4</v>
      </c>
      <c r="F186" s="6">
        <v>63</v>
      </c>
    </row>
    <row r="187" spans="1:6" ht="19.5" customHeight="1">
      <c r="A187" s="4" t="s">
        <v>193</v>
      </c>
      <c r="B187" s="5" t="str">
        <f>"1741609011210"</f>
        <v>1741609011210</v>
      </c>
      <c r="C187" s="6" t="s">
        <v>241</v>
      </c>
      <c r="D187" s="6">
        <v>8020501</v>
      </c>
      <c r="E187" s="1" t="s">
        <v>4</v>
      </c>
      <c r="F187" s="6">
        <v>70</v>
      </c>
    </row>
    <row r="188" spans="1:6" ht="19.5" customHeight="1">
      <c r="A188" s="4" t="s">
        <v>194</v>
      </c>
      <c r="B188" s="5" t="str">
        <f>"1741609041420"</f>
        <v>1741609041420</v>
      </c>
      <c r="C188" s="6" t="s">
        <v>286</v>
      </c>
      <c r="D188" s="6">
        <v>8053401</v>
      </c>
      <c r="E188" s="1" t="s">
        <v>4</v>
      </c>
      <c r="F188" s="6">
        <v>54</v>
      </c>
    </row>
    <row r="189" spans="1:6" ht="19.5" customHeight="1">
      <c r="A189" s="4" t="s">
        <v>195</v>
      </c>
      <c r="B189" s="5" t="str">
        <f>"1741609030223"</f>
        <v>1741609030223</v>
      </c>
      <c r="C189" s="6" t="s">
        <v>242</v>
      </c>
      <c r="D189" s="6">
        <v>8040701</v>
      </c>
      <c r="E189" s="1" t="s">
        <v>4</v>
      </c>
      <c r="F189" s="6">
        <v>67</v>
      </c>
    </row>
    <row r="190" spans="1:6" ht="19.5" customHeight="1">
      <c r="A190" s="4" t="s">
        <v>196</v>
      </c>
      <c r="B190" s="5" t="str">
        <f>"1741609042320"</f>
        <v>1741609042320</v>
      </c>
      <c r="C190" s="6" t="s">
        <v>250</v>
      </c>
      <c r="D190" s="6">
        <v>8060401</v>
      </c>
      <c r="E190" s="1" t="s">
        <v>4</v>
      </c>
      <c r="F190" s="6">
        <v>71</v>
      </c>
    </row>
    <row r="191" spans="1:6" ht="19.5" customHeight="1">
      <c r="A191" s="4" t="s">
        <v>197</v>
      </c>
      <c r="B191" s="5" t="str">
        <f>"1741609041512"</f>
        <v>1741609041512</v>
      </c>
      <c r="C191" s="6" t="s">
        <v>284</v>
      </c>
      <c r="D191" s="6">
        <v>8053501</v>
      </c>
      <c r="E191" s="1" t="s">
        <v>4</v>
      </c>
      <c r="F191" s="6">
        <v>80</v>
      </c>
    </row>
    <row r="192" spans="1:6" ht="19.5" customHeight="1">
      <c r="A192" s="4" t="s">
        <v>198</v>
      </c>
      <c r="B192" s="5" t="str">
        <f>"1741609021823"</f>
        <v>1741609021823</v>
      </c>
      <c r="C192" s="6" t="s">
        <v>276</v>
      </c>
      <c r="D192" s="6">
        <v>8032501</v>
      </c>
      <c r="E192" s="1" t="s">
        <v>4</v>
      </c>
      <c r="F192" s="6">
        <v>48</v>
      </c>
    </row>
    <row r="193" spans="1:6" ht="19.5" customHeight="1">
      <c r="A193" s="4" t="s">
        <v>199</v>
      </c>
      <c r="B193" s="5" t="str">
        <f>"1741609022018"</f>
        <v>1741609022018</v>
      </c>
      <c r="C193" s="6" t="s">
        <v>294</v>
      </c>
      <c r="D193" s="6">
        <v>8032701</v>
      </c>
      <c r="E193" s="1" t="s">
        <v>4</v>
      </c>
      <c r="F193" s="6">
        <v>69</v>
      </c>
    </row>
    <row r="194" spans="1:6" ht="19.5" customHeight="1">
      <c r="A194" s="4" t="s">
        <v>200</v>
      </c>
      <c r="B194" s="5" t="str">
        <f>"1741609030809"</f>
        <v>1741609030809</v>
      </c>
      <c r="C194" s="6" t="s">
        <v>242</v>
      </c>
      <c r="D194" s="6">
        <v>8041001</v>
      </c>
      <c r="E194" s="1" t="s">
        <v>4</v>
      </c>
      <c r="F194" s="6">
        <v>51</v>
      </c>
    </row>
    <row r="195" spans="1:6" ht="19.5" customHeight="1">
      <c r="A195" s="4" t="s">
        <v>201</v>
      </c>
      <c r="B195" s="5" t="str">
        <f>"1741609023408"</f>
        <v>1741609023408</v>
      </c>
      <c r="C195" s="6" t="s">
        <v>242</v>
      </c>
      <c r="D195" s="6">
        <v>8040401</v>
      </c>
      <c r="E195" s="1" t="s">
        <v>4</v>
      </c>
      <c r="F195" s="6">
        <v>75</v>
      </c>
    </row>
    <row r="196" spans="1:6" ht="19.5" customHeight="1">
      <c r="A196" s="4" t="s">
        <v>202</v>
      </c>
      <c r="B196" s="5" t="str">
        <f>"1741609030724"</f>
        <v>1741609030724</v>
      </c>
      <c r="C196" s="6" t="s">
        <v>242</v>
      </c>
      <c r="D196" s="6">
        <v>8041001</v>
      </c>
      <c r="E196" s="1" t="s">
        <v>4</v>
      </c>
      <c r="F196" s="6">
        <v>64</v>
      </c>
    </row>
    <row r="197" spans="1:6" ht="19.5" customHeight="1">
      <c r="A197" s="4" t="s">
        <v>203</v>
      </c>
      <c r="B197" s="5" t="str">
        <f>"1741609014519"</f>
        <v>1741609014519</v>
      </c>
      <c r="C197" s="6" t="s">
        <v>280</v>
      </c>
      <c r="D197" s="6">
        <v>8031201</v>
      </c>
      <c r="E197" s="1" t="s">
        <v>4</v>
      </c>
      <c r="F197" s="6">
        <v>54</v>
      </c>
    </row>
    <row r="198" spans="1:6" ht="19.5" customHeight="1">
      <c r="A198" s="4" t="s">
        <v>204</v>
      </c>
      <c r="B198" s="5" t="str">
        <f>"1741609023516"</f>
        <v>1741609023516</v>
      </c>
      <c r="C198" s="6" t="s">
        <v>242</v>
      </c>
      <c r="D198" s="6">
        <v>8040401</v>
      </c>
      <c r="E198" s="1" t="s">
        <v>4</v>
      </c>
      <c r="F198" s="6">
        <v>70</v>
      </c>
    </row>
    <row r="199" spans="1:6" ht="19.5" customHeight="1">
      <c r="A199" s="4" t="s">
        <v>205</v>
      </c>
      <c r="B199" s="5" t="str">
        <f>"1741609013801"</f>
        <v>1741609013801</v>
      </c>
      <c r="C199" s="6" t="s">
        <v>284</v>
      </c>
      <c r="D199" s="6">
        <v>8030601</v>
      </c>
      <c r="E199" s="1" t="s">
        <v>4</v>
      </c>
      <c r="F199" s="6">
        <v>73</v>
      </c>
    </row>
    <row r="200" spans="1:6" ht="19.5" customHeight="1">
      <c r="A200" s="4" t="s">
        <v>206</v>
      </c>
      <c r="B200" s="5" t="str">
        <f>"1741609022405"</f>
        <v>1741609022405</v>
      </c>
      <c r="C200" s="6" t="s">
        <v>251</v>
      </c>
      <c r="D200" s="6">
        <v>8040101</v>
      </c>
      <c r="E200" s="1" t="s">
        <v>4</v>
      </c>
      <c r="F200" s="6">
        <v>58</v>
      </c>
    </row>
    <row r="201" spans="1:6" ht="19.5" customHeight="1">
      <c r="A201" s="4" t="s">
        <v>207</v>
      </c>
      <c r="B201" s="5" t="str">
        <f>"1741609021128"</f>
        <v>1741609021128</v>
      </c>
      <c r="C201" s="6" t="s">
        <v>295</v>
      </c>
      <c r="D201" s="6">
        <v>8031901</v>
      </c>
      <c r="E201" s="1" t="s">
        <v>4</v>
      </c>
      <c r="F201" s="6">
        <v>79</v>
      </c>
    </row>
    <row r="202" spans="1:6" ht="19.5" customHeight="1">
      <c r="A202" s="4" t="s">
        <v>208</v>
      </c>
      <c r="B202" s="5" t="str">
        <f>"1741609020304"</f>
        <v>1741609020304</v>
      </c>
      <c r="C202" s="6" t="s">
        <v>277</v>
      </c>
      <c r="D202" s="6">
        <v>8031601</v>
      </c>
      <c r="E202" s="1" t="s">
        <v>4</v>
      </c>
      <c r="F202" s="6">
        <v>75</v>
      </c>
    </row>
    <row r="203" spans="1:6" ht="19.5" customHeight="1">
      <c r="A203" s="4" t="s">
        <v>209</v>
      </c>
      <c r="B203" s="5" t="str">
        <f>"1741609041504"</f>
        <v>1741609041504</v>
      </c>
      <c r="C203" s="6" t="s">
        <v>284</v>
      </c>
      <c r="D203" s="6">
        <v>8053501</v>
      </c>
      <c r="E203" s="1" t="s">
        <v>4</v>
      </c>
      <c r="F203" s="6">
        <v>62</v>
      </c>
    </row>
    <row r="204" spans="1:6" ht="19.5" customHeight="1">
      <c r="A204" s="4" t="s">
        <v>210</v>
      </c>
      <c r="B204" s="5" t="str">
        <f>"1741609012320"</f>
        <v>1741609012320</v>
      </c>
      <c r="C204" s="6" t="s">
        <v>296</v>
      </c>
      <c r="D204" s="6">
        <v>8022301</v>
      </c>
      <c r="E204" s="1" t="s">
        <v>4</v>
      </c>
      <c r="F204" s="6">
        <v>76</v>
      </c>
    </row>
    <row r="205" spans="1:6" ht="19.5" customHeight="1">
      <c r="A205" s="4" t="s">
        <v>211</v>
      </c>
      <c r="B205" s="5" t="str">
        <f>"1741609043613"</f>
        <v>1741609043613</v>
      </c>
      <c r="C205" s="6" t="s">
        <v>263</v>
      </c>
      <c r="D205" s="6">
        <v>8060408</v>
      </c>
      <c r="E205" s="1" t="s">
        <v>4</v>
      </c>
      <c r="F205" s="6">
        <v>68</v>
      </c>
    </row>
    <row r="206" spans="1:6" ht="19.5" customHeight="1">
      <c r="A206" s="4" t="s">
        <v>212</v>
      </c>
      <c r="B206" s="5" t="str">
        <f>"1741609020914"</f>
        <v>1741609020914</v>
      </c>
      <c r="C206" s="6" t="s">
        <v>246</v>
      </c>
      <c r="D206" s="6">
        <v>8031801</v>
      </c>
      <c r="E206" s="1" t="s">
        <v>4</v>
      </c>
      <c r="F206" s="6">
        <v>77</v>
      </c>
    </row>
    <row r="207" spans="1:6" ht="19.5" customHeight="1">
      <c r="A207" s="4" t="s">
        <v>213</v>
      </c>
      <c r="B207" s="5" t="str">
        <f>"1741609040824"</f>
        <v>1741609040824</v>
      </c>
      <c r="C207" s="6" t="s">
        <v>297</v>
      </c>
      <c r="D207" s="6">
        <v>8052801</v>
      </c>
      <c r="E207" s="1" t="s">
        <v>4</v>
      </c>
      <c r="F207" s="6">
        <v>66</v>
      </c>
    </row>
    <row r="208" spans="1:6" ht="19.5" customHeight="1">
      <c r="A208" s="4" t="s">
        <v>214</v>
      </c>
      <c r="B208" s="5" t="str">
        <f>"1741609031719"</f>
        <v>1741609031719</v>
      </c>
      <c r="C208" s="6" t="s">
        <v>256</v>
      </c>
      <c r="D208" s="6">
        <v>8041501</v>
      </c>
      <c r="E208" s="1" t="s">
        <v>4</v>
      </c>
      <c r="F208" s="6">
        <v>67</v>
      </c>
    </row>
    <row r="209" spans="1:6" ht="19.5" customHeight="1">
      <c r="A209" s="4" t="s">
        <v>215</v>
      </c>
      <c r="B209" s="5" t="str">
        <f>"1741609014126"</f>
        <v>1741609014126</v>
      </c>
      <c r="C209" s="6" t="s">
        <v>259</v>
      </c>
      <c r="D209" s="6">
        <v>8030901</v>
      </c>
      <c r="E209" s="1" t="s">
        <v>4</v>
      </c>
      <c r="F209" s="6">
        <v>58</v>
      </c>
    </row>
    <row r="210" spans="1:6" ht="19.5" customHeight="1">
      <c r="A210" s="4" t="s">
        <v>216</v>
      </c>
      <c r="B210" s="5" t="str">
        <f>"1741609010123"</f>
        <v>1741609010123</v>
      </c>
      <c r="C210" s="6" t="s">
        <v>258</v>
      </c>
      <c r="D210" s="6">
        <v>8020101</v>
      </c>
      <c r="E210" s="1" t="s">
        <v>4</v>
      </c>
      <c r="F210" s="6">
        <v>75</v>
      </c>
    </row>
    <row r="211" spans="1:6" ht="19.5" customHeight="1">
      <c r="A211" s="4" t="s">
        <v>217</v>
      </c>
      <c r="B211" s="5" t="str">
        <f>"1741609010810"</f>
        <v>1741609010810</v>
      </c>
      <c r="C211" s="6" t="s">
        <v>8</v>
      </c>
      <c r="D211" s="6">
        <v>8020401</v>
      </c>
      <c r="E211" s="1" t="s">
        <v>4</v>
      </c>
      <c r="F211" s="6">
        <v>73</v>
      </c>
    </row>
    <row r="212" spans="1:6" ht="19.5" customHeight="1">
      <c r="A212" s="4" t="s">
        <v>218</v>
      </c>
      <c r="B212" s="5" t="str">
        <f>"1741609020504"</f>
        <v>1741609020504</v>
      </c>
      <c r="C212" s="6" t="s">
        <v>240</v>
      </c>
      <c r="D212" s="6">
        <v>8031701</v>
      </c>
      <c r="E212" s="1" t="s">
        <v>4</v>
      </c>
      <c r="F212" s="6">
        <v>73</v>
      </c>
    </row>
    <row r="213" spans="1:6" ht="19.5" customHeight="1">
      <c r="A213" s="4" t="s">
        <v>219</v>
      </c>
      <c r="B213" s="5" t="str">
        <f>"1741609021706"</f>
        <v>1741609021706</v>
      </c>
      <c r="C213" s="6" t="s">
        <v>261</v>
      </c>
      <c r="D213" s="6">
        <v>8032301</v>
      </c>
      <c r="E213" s="1" t="s">
        <v>4</v>
      </c>
      <c r="F213" s="6">
        <v>69</v>
      </c>
    </row>
    <row r="214" spans="1:6" ht="19.5" customHeight="1">
      <c r="A214" s="4" t="s">
        <v>220</v>
      </c>
      <c r="B214" s="5" t="str">
        <f>"1741609032704"</f>
        <v>1741609032704</v>
      </c>
      <c r="C214" s="6" t="s">
        <v>267</v>
      </c>
      <c r="D214" s="6">
        <v>8042701</v>
      </c>
      <c r="E214" s="1" t="s">
        <v>4</v>
      </c>
      <c r="F214" s="6">
        <v>77</v>
      </c>
    </row>
    <row r="215" spans="1:6" ht="19.5" customHeight="1">
      <c r="A215" s="4" t="s">
        <v>221</v>
      </c>
      <c r="B215" s="5" t="str">
        <f>"1741609044413"</f>
        <v>1741609044413</v>
      </c>
      <c r="C215" s="6" t="s">
        <v>247</v>
      </c>
      <c r="D215" s="6">
        <v>8060501</v>
      </c>
      <c r="E215" s="1" t="s">
        <v>4</v>
      </c>
      <c r="F215" s="6">
        <v>68</v>
      </c>
    </row>
    <row r="216" spans="1:6" ht="19.5" customHeight="1">
      <c r="A216" s="4" t="s">
        <v>222</v>
      </c>
      <c r="B216" s="5" t="str">
        <f>"1741609020707"</f>
        <v>1741609020707</v>
      </c>
      <c r="C216" s="6" t="s">
        <v>246</v>
      </c>
      <c r="D216" s="6">
        <v>8031801</v>
      </c>
      <c r="E216" s="1" t="s">
        <v>4</v>
      </c>
      <c r="F216" s="6">
        <v>69</v>
      </c>
    </row>
    <row r="217" spans="1:6" ht="19.5" customHeight="1">
      <c r="A217" s="4" t="s">
        <v>223</v>
      </c>
      <c r="B217" s="5" t="str">
        <f>"1741609034017"</f>
        <v>1741609034017</v>
      </c>
      <c r="C217" s="6" t="s">
        <v>246</v>
      </c>
      <c r="D217" s="6">
        <v>8051201</v>
      </c>
      <c r="E217" s="1" t="s">
        <v>4</v>
      </c>
      <c r="F217" s="6">
        <v>65</v>
      </c>
    </row>
    <row r="218" spans="1:6" ht="19.5" customHeight="1">
      <c r="A218" s="4" t="s">
        <v>224</v>
      </c>
      <c r="B218" s="5" t="str">
        <f>"1741609030926"</f>
        <v>1741609030926</v>
      </c>
      <c r="C218" s="6" t="s">
        <v>242</v>
      </c>
      <c r="D218" s="6">
        <v>8041101</v>
      </c>
      <c r="E218" s="1" t="s">
        <v>4</v>
      </c>
      <c r="F218" s="6">
        <v>56</v>
      </c>
    </row>
    <row r="219" spans="1:6" ht="19.5" customHeight="1">
      <c r="A219" s="4" t="s">
        <v>225</v>
      </c>
      <c r="B219" s="5" t="str">
        <f>"1741609014002"</f>
        <v>1741609014002</v>
      </c>
      <c r="C219" s="6" t="s">
        <v>274</v>
      </c>
      <c r="D219" s="6">
        <v>8030701</v>
      </c>
      <c r="E219" s="1" t="s">
        <v>4</v>
      </c>
      <c r="F219" s="6">
        <v>64</v>
      </c>
    </row>
    <row r="220" spans="1:6" ht="19.5" customHeight="1">
      <c r="A220" s="4" t="s">
        <v>226</v>
      </c>
      <c r="B220" s="5" t="str">
        <f>"1741609021901"</f>
        <v>1741609021901</v>
      </c>
      <c r="C220" s="6" t="s">
        <v>276</v>
      </c>
      <c r="D220" s="6">
        <v>8032501</v>
      </c>
      <c r="E220" s="1" t="s">
        <v>4</v>
      </c>
      <c r="F220" s="6">
        <v>68</v>
      </c>
    </row>
    <row r="221" spans="1:6" ht="19.5" customHeight="1">
      <c r="A221" s="4" t="s">
        <v>227</v>
      </c>
      <c r="B221" s="5" t="str">
        <f>"1741609022129"</f>
        <v>1741609022129</v>
      </c>
      <c r="C221" s="6" t="s">
        <v>298</v>
      </c>
      <c r="D221" s="6">
        <v>8032801</v>
      </c>
      <c r="E221" s="1" t="s">
        <v>4</v>
      </c>
      <c r="F221" s="6">
        <v>75</v>
      </c>
    </row>
    <row r="222" spans="1:6" ht="19.5" customHeight="1">
      <c r="A222" s="4" t="s">
        <v>228</v>
      </c>
      <c r="B222" s="5" t="str">
        <f>"1741609034008"</f>
        <v>1741609034008</v>
      </c>
      <c r="C222" s="6" t="s">
        <v>277</v>
      </c>
      <c r="D222" s="6">
        <v>8051101</v>
      </c>
      <c r="E222" s="1" t="s">
        <v>4</v>
      </c>
      <c r="F222" s="6">
        <v>71</v>
      </c>
    </row>
    <row r="223" spans="1:6" ht="19.5" customHeight="1">
      <c r="A223" s="4" t="s">
        <v>229</v>
      </c>
      <c r="B223" s="5" t="str">
        <f>"1741609030202"</f>
        <v>1741609030202</v>
      </c>
      <c r="C223" s="6" t="s">
        <v>242</v>
      </c>
      <c r="D223" s="6">
        <v>8040601</v>
      </c>
      <c r="E223" s="1" t="s">
        <v>4</v>
      </c>
      <c r="F223" s="6">
        <v>66</v>
      </c>
    </row>
    <row r="224" spans="1:6" ht="19.5" customHeight="1">
      <c r="A224" s="4" t="s">
        <v>230</v>
      </c>
      <c r="B224" s="5" t="str">
        <f>"1741609031811"</f>
        <v>1741609031811</v>
      </c>
      <c r="C224" s="6" t="s">
        <v>256</v>
      </c>
      <c r="D224" s="6">
        <v>8041601</v>
      </c>
      <c r="E224" s="1" t="s">
        <v>4</v>
      </c>
      <c r="F224" s="6">
        <v>64</v>
      </c>
    </row>
    <row r="225" spans="1:6" ht="19.5" customHeight="1">
      <c r="A225" s="4" t="s">
        <v>231</v>
      </c>
      <c r="B225" s="5" t="str">
        <f>"1741609040321"</f>
        <v>1741609040321</v>
      </c>
      <c r="C225" s="6" t="s">
        <v>8</v>
      </c>
      <c r="D225" s="6">
        <v>8052301</v>
      </c>
      <c r="E225" s="1" t="s">
        <v>4</v>
      </c>
      <c r="F225" s="6">
        <v>64</v>
      </c>
    </row>
    <row r="226" spans="1:6" ht="19.5" customHeight="1">
      <c r="A226" s="4" t="s">
        <v>232</v>
      </c>
      <c r="B226" s="5" t="str">
        <f>"1741609030315"</f>
        <v>1741609030315</v>
      </c>
      <c r="C226" s="6" t="s">
        <v>242</v>
      </c>
      <c r="D226" s="6">
        <v>8040701</v>
      </c>
      <c r="E226" s="1" t="s">
        <v>4</v>
      </c>
      <c r="F226" s="6">
        <v>71</v>
      </c>
    </row>
    <row r="227" spans="1:6" ht="19.5" customHeight="1">
      <c r="A227" s="4" t="s">
        <v>233</v>
      </c>
      <c r="B227" s="5" t="str">
        <f>"1741609040629"</f>
        <v>1741609040629</v>
      </c>
      <c r="C227" s="6" t="s">
        <v>260</v>
      </c>
      <c r="D227" s="6">
        <v>8052601</v>
      </c>
      <c r="E227" s="1" t="s">
        <v>4</v>
      </c>
      <c r="F227" s="6">
        <v>67</v>
      </c>
    </row>
    <row r="228" spans="1:6" ht="19.5" customHeight="1">
      <c r="A228" s="4" t="s">
        <v>234</v>
      </c>
      <c r="B228" s="5" t="str">
        <f>"1741609014127"</f>
        <v>1741609014127</v>
      </c>
      <c r="C228" s="6" t="s">
        <v>259</v>
      </c>
      <c r="D228" s="6">
        <v>8030901</v>
      </c>
      <c r="E228" s="1" t="s">
        <v>4</v>
      </c>
      <c r="F228" s="6">
        <v>62</v>
      </c>
    </row>
    <row r="229" spans="1:6" ht="19.5" customHeight="1">
      <c r="A229" s="4" t="s">
        <v>235</v>
      </c>
      <c r="B229" s="5" t="str">
        <f>"1741609014112"</f>
        <v>1741609014112</v>
      </c>
      <c r="C229" s="6" t="s">
        <v>259</v>
      </c>
      <c r="D229" s="6">
        <v>8030901</v>
      </c>
      <c r="E229" s="1" t="s">
        <v>4</v>
      </c>
      <c r="F229" s="6">
        <v>65</v>
      </c>
    </row>
    <row r="230" spans="1:6" ht="19.5" customHeight="1">
      <c r="A230" s="4" t="s">
        <v>236</v>
      </c>
      <c r="B230" s="5" t="str">
        <f>"1741609043526"</f>
        <v>1741609043526</v>
      </c>
      <c r="C230" s="6" t="s">
        <v>287</v>
      </c>
      <c r="D230" s="6">
        <v>8060407</v>
      </c>
      <c r="E230" s="1" t="s">
        <v>4</v>
      </c>
      <c r="F230" s="6">
        <v>48</v>
      </c>
    </row>
    <row r="231" spans="1:6" ht="19.5" customHeight="1">
      <c r="A231" s="4" t="s">
        <v>237</v>
      </c>
      <c r="B231" s="5" t="str">
        <f>"1741609012427"</f>
        <v>1741609012427</v>
      </c>
      <c r="C231" s="6" t="s">
        <v>299</v>
      </c>
      <c r="D231" s="6">
        <v>8022701</v>
      </c>
      <c r="E231" s="1" t="s">
        <v>4</v>
      </c>
      <c r="F231" s="6">
        <v>70</v>
      </c>
    </row>
    <row r="232" spans="1:6" ht="19.5" customHeight="1">
      <c r="A232" s="4" t="s">
        <v>238</v>
      </c>
      <c r="B232" s="5" t="str">
        <f>"1741609041105"</f>
        <v>1741609041105</v>
      </c>
      <c r="C232" s="6" t="s">
        <v>266</v>
      </c>
      <c r="D232" s="6">
        <v>8053001</v>
      </c>
      <c r="E232" s="1" t="s">
        <v>4</v>
      </c>
      <c r="F232" s="6">
        <v>58</v>
      </c>
    </row>
  </sheetData>
  <sheetProtection password="C71F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gonggang</cp:lastModifiedBy>
  <dcterms:created xsi:type="dcterms:W3CDTF">2016-12-15T01:18:08Z</dcterms:created>
  <dcterms:modified xsi:type="dcterms:W3CDTF">2017-05-03T02:58:08Z</dcterms:modified>
  <cp:category/>
  <cp:version/>
  <cp:contentType/>
  <cp:contentStatus/>
</cp:coreProperties>
</file>