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20" activeTab="0"/>
  </bookViews>
  <sheets>
    <sheet name="各个考场的面试分数" sheetId="1" r:id="rId1"/>
  </sheets>
  <definedNames/>
  <calcPr fullCalcOnLoad="1"/>
</workbook>
</file>

<file path=xl/sharedStrings.xml><?xml version="1.0" encoding="utf-8"?>
<sst xmlns="http://schemas.openxmlformats.org/spreadsheetml/2006/main" count="218" uniqueCount="127">
  <si>
    <t>第一考场</t>
  </si>
  <si>
    <t>第二考场</t>
  </si>
  <si>
    <t>序号</t>
  </si>
  <si>
    <t>面试准考证号</t>
  </si>
  <si>
    <t>考场面试得分</t>
  </si>
  <si>
    <t>修正系数</t>
  </si>
  <si>
    <t>修正后面试成绩</t>
  </si>
  <si>
    <t>面试准考
证号</t>
  </si>
  <si>
    <t>本考场去掉两个最高分和两个最低分后的总分</t>
  </si>
  <si>
    <t>考场平均分</t>
  </si>
  <si>
    <t>第三考场</t>
  </si>
  <si>
    <t>第四考场</t>
  </si>
  <si>
    <t>第五考场</t>
  </si>
  <si>
    <t>第六考场</t>
  </si>
  <si>
    <t>第七考场</t>
  </si>
  <si>
    <t>第八考场</t>
  </si>
  <si>
    <t>第九考场</t>
  </si>
  <si>
    <t>第十考场</t>
  </si>
  <si>
    <t>第十一考场</t>
  </si>
  <si>
    <t>第十二考场</t>
  </si>
  <si>
    <t>061</t>
  </si>
  <si>
    <t>076</t>
  </si>
  <si>
    <t>063</t>
  </si>
  <si>
    <t>068</t>
  </si>
  <si>
    <t>098</t>
  </si>
  <si>
    <t>071</t>
  </si>
  <si>
    <t>086</t>
  </si>
  <si>
    <t>056</t>
  </si>
  <si>
    <t>057</t>
  </si>
  <si>
    <t>087</t>
  </si>
  <si>
    <t>073</t>
  </si>
  <si>
    <t>083</t>
  </si>
  <si>
    <t>094</t>
  </si>
  <si>
    <t>060</t>
  </si>
  <si>
    <t>081</t>
  </si>
  <si>
    <t>067</t>
  </si>
  <si>
    <t>065</t>
  </si>
  <si>
    <t>084</t>
  </si>
  <si>
    <t>080</t>
  </si>
  <si>
    <t>088</t>
  </si>
  <si>
    <t>064</t>
  </si>
  <si>
    <t>095</t>
  </si>
  <si>
    <t>082</t>
  </si>
  <si>
    <t>102</t>
  </si>
  <si>
    <t>078</t>
  </si>
  <si>
    <t>085</t>
  </si>
  <si>
    <t>072</t>
  </si>
  <si>
    <t>059</t>
  </si>
  <si>
    <t>103</t>
  </si>
  <si>
    <t>062</t>
  </si>
  <si>
    <t>089</t>
  </si>
  <si>
    <t>055</t>
  </si>
  <si>
    <t>090</t>
  </si>
  <si>
    <t>104</t>
  </si>
  <si>
    <t>074</t>
  </si>
  <si>
    <t>077</t>
  </si>
  <si>
    <t>069</t>
  </si>
  <si>
    <t>093</t>
  </si>
  <si>
    <t>092</t>
  </si>
  <si>
    <t>097</t>
  </si>
  <si>
    <t>066</t>
  </si>
  <si>
    <t>079</t>
  </si>
  <si>
    <t>070</t>
  </si>
  <si>
    <t>096</t>
  </si>
  <si>
    <t>058</t>
  </si>
  <si>
    <t>054</t>
  </si>
  <si>
    <t>053</t>
  </si>
  <si>
    <t>091</t>
  </si>
  <si>
    <t>第十三考场</t>
  </si>
  <si>
    <t>第十四考场</t>
  </si>
  <si>
    <t>023</t>
  </si>
  <si>
    <t>032</t>
  </si>
  <si>
    <t>038</t>
  </si>
  <si>
    <t>024</t>
  </si>
  <si>
    <t>039</t>
  </si>
  <si>
    <t>044</t>
  </si>
  <si>
    <t>029</t>
  </si>
  <si>
    <t>037</t>
  </si>
  <si>
    <t>050</t>
  </si>
  <si>
    <t>018</t>
  </si>
  <si>
    <t>017</t>
  </si>
  <si>
    <t>025</t>
  </si>
  <si>
    <t>047</t>
  </si>
  <si>
    <t>012</t>
  </si>
  <si>
    <t>027</t>
  </si>
  <si>
    <t>042</t>
  </si>
  <si>
    <t>022</t>
  </si>
  <si>
    <t>021</t>
  </si>
  <si>
    <t>001</t>
  </si>
  <si>
    <t>010</t>
  </si>
  <si>
    <t>030</t>
  </si>
  <si>
    <t>015</t>
  </si>
  <si>
    <t>014</t>
  </si>
  <si>
    <t>045</t>
  </si>
  <si>
    <t>033</t>
  </si>
  <si>
    <t>036</t>
  </si>
  <si>
    <t>005</t>
  </si>
  <si>
    <t>035</t>
  </si>
  <si>
    <t>041</t>
  </si>
  <si>
    <t>043</t>
  </si>
  <si>
    <t>051</t>
  </si>
  <si>
    <t>008</t>
  </si>
  <si>
    <t>011</t>
  </si>
  <si>
    <t>007</t>
  </si>
  <si>
    <t>034</t>
  </si>
  <si>
    <t>046</t>
  </si>
  <si>
    <t>004</t>
  </si>
  <si>
    <t>048</t>
  </si>
  <si>
    <t>002</t>
  </si>
  <si>
    <t>052</t>
  </si>
  <si>
    <t>016</t>
  </si>
  <si>
    <t>028</t>
  </si>
  <si>
    <t>013</t>
  </si>
  <si>
    <t>006</t>
  </si>
  <si>
    <t>009</t>
  </si>
  <si>
    <t>020</t>
  </si>
  <si>
    <t>026</t>
  </si>
  <si>
    <t>031</t>
  </si>
  <si>
    <t>019</t>
  </si>
  <si>
    <t>同一职位全部考生平均分</t>
  </si>
  <si>
    <t>按照省委组织部、省人社厅《关于同一职位不同面试小组评定成绩的修正办法》
的有关规定，考生实际面试成绩计算办法为：</t>
  </si>
  <si>
    <t>考生修正后面试成绩＝考生在面试小组得分×修正系数</t>
  </si>
  <si>
    <t>修正系数＝</t>
  </si>
  <si>
    <t>考生所在面试考场的考生平均分</t>
  </si>
  <si>
    <t>公式中计算考场考生平均分时，按规定须先去掉2个最高分和2个最低分</t>
  </si>
  <si>
    <t>入围体检名单将根据招聘名额，按修正后的面试成绩从高分到低分确定，并于8月1日前后在吉安党建网、吉安市人力资源和社会保障局网站公布，请各位考生注意查看。</t>
  </si>
  <si>
    <t>2014年江西省选聘高校毕业生到村任职（吉安考点）面试成绩公告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</si>
</sst>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0_ "/>
  </numFmts>
  <fonts count="29">
    <font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7"/>
      <name val="宋体"/>
      <family val="0"/>
    </font>
    <font>
      <sz val="17"/>
      <name val="宋体"/>
      <family val="0"/>
    </font>
    <font>
      <sz val="14"/>
      <name val="宋体"/>
      <family val="0"/>
    </font>
    <font>
      <b/>
      <sz val="2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24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17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5" fillId="7" borderId="5" applyNumberFormat="0" applyAlignment="0" applyProtection="0"/>
    <xf numFmtId="0" fontId="26" fillId="0" borderId="0">
      <alignment/>
      <protection/>
    </xf>
    <xf numFmtId="0" fontId="0" fillId="23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85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85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84" fontId="7" fillId="0" borderId="0" xfId="0" applyNumberFormat="1" applyFont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84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样式 1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6"/>
  <sheetViews>
    <sheetView tabSelected="1" zoomScale="75" zoomScaleNormal="75" workbookViewId="0" topLeftCell="A1">
      <selection activeCell="A1" sqref="A1:K1"/>
    </sheetView>
  </sheetViews>
  <sheetFormatPr defaultColWidth="9.00390625" defaultRowHeight="14.25"/>
  <cols>
    <col min="1" max="1" width="7.00390625" style="0" customWidth="1"/>
    <col min="2" max="2" width="13.125" style="0" customWidth="1"/>
    <col min="3" max="3" width="14.00390625" style="0" customWidth="1"/>
    <col min="4" max="4" width="16.375" style="0" customWidth="1"/>
    <col min="5" max="5" width="15.75390625" style="1" customWidth="1"/>
    <col min="6" max="6" width="7.375" style="0" customWidth="1"/>
    <col min="7" max="7" width="7.625" style="0" customWidth="1"/>
    <col min="8" max="8" width="13.00390625" style="0" customWidth="1"/>
    <col min="9" max="9" width="14.375" style="0" customWidth="1"/>
    <col min="10" max="10" width="16.375" style="0" customWidth="1"/>
    <col min="11" max="11" width="16.25390625" style="1" customWidth="1"/>
    <col min="13" max="13" width="12.125" style="2" customWidth="1"/>
    <col min="14" max="14" width="9.00390625" style="2" customWidth="1"/>
  </cols>
  <sheetData>
    <row r="1" spans="1:20" ht="55.5" customHeight="1">
      <c r="A1" s="53" t="s">
        <v>126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M1" s="23"/>
      <c r="O1" s="2"/>
      <c r="P1" s="23"/>
      <c r="Q1" s="2"/>
      <c r="R1" s="23"/>
      <c r="S1" s="2"/>
      <c r="T1" s="2"/>
    </row>
    <row r="2" spans="1:20" ht="31.5" customHeight="1">
      <c r="A2" s="51" t="s">
        <v>0</v>
      </c>
      <c r="B2" s="51"/>
      <c r="C2" s="51"/>
      <c r="D2" s="51"/>
      <c r="E2" s="52"/>
      <c r="F2" s="3"/>
      <c r="G2" s="51" t="s">
        <v>1</v>
      </c>
      <c r="H2" s="51"/>
      <c r="I2" s="51"/>
      <c r="J2" s="51"/>
      <c r="K2" s="52"/>
      <c r="M2" s="23"/>
      <c r="O2" s="2"/>
      <c r="P2" s="23"/>
      <c r="Q2" s="2"/>
      <c r="R2" s="23"/>
      <c r="S2" s="2"/>
      <c r="T2" s="2"/>
    </row>
    <row r="3" spans="1:20" ht="20.25" customHeight="1">
      <c r="A3" s="4"/>
      <c r="B3" s="4"/>
      <c r="C3" s="4"/>
      <c r="D3" s="4"/>
      <c r="E3" s="5"/>
      <c r="F3" s="6"/>
      <c r="G3" s="4"/>
      <c r="H3" s="4"/>
      <c r="I3" s="4"/>
      <c r="J3" s="4"/>
      <c r="K3" s="5"/>
      <c r="M3" s="23"/>
      <c r="O3" s="2"/>
      <c r="P3" s="23"/>
      <c r="Q3" s="2"/>
      <c r="R3" s="23"/>
      <c r="S3" s="2"/>
      <c r="T3" s="2"/>
    </row>
    <row r="4" spans="1:20" ht="43.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/>
      <c r="G4" s="9" t="s">
        <v>2</v>
      </c>
      <c r="H4" s="7" t="s">
        <v>7</v>
      </c>
      <c r="I4" s="7" t="s">
        <v>4</v>
      </c>
      <c r="J4" s="16" t="s">
        <v>5</v>
      </c>
      <c r="K4" s="7" t="s">
        <v>6</v>
      </c>
      <c r="M4" s="23"/>
      <c r="O4" s="2"/>
      <c r="P4" s="23"/>
      <c r="Q4" s="2"/>
      <c r="R4" s="23"/>
      <c r="S4" s="2"/>
      <c r="T4" s="2"/>
    </row>
    <row r="5" spans="1:20" ht="38.25" customHeight="1">
      <c r="A5" s="10">
        <v>1</v>
      </c>
      <c r="B5" s="10">
        <v>313</v>
      </c>
      <c r="C5" s="10">
        <v>76.98</v>
      </c>
      <c r="D5" s="35">
        <f>C219/C33</f>
        <v>0.9904660123288654</v>
      </c>
      <c r="E5" s="11">
        <f>C5*$D$5</f>
        <v>76.24607362907607</v>
      </c>
      <c r="F5" s="12"/>
      <c r="G5" s="10">
        <v>1</v>
      </c>
      <c r="H5" s="10">
        <v>331</v>
      </c>
      <c r="I5" s="10">
        <v>74.73</v>
      </c>
      <c r="J5" s="35">
        <f>C219/I33</f>
        <v>1.0275491734151527</v>
      </c>
      <c r="K5" s="11">
        <f>I5*$J$5</f>
        <v>76.78874972931436</v>
      </c>
      <c r="M5" s="23"/>
      <c r="O5" s="2"/>
      <c r="P5" s="23"/>
      <c r="Q5" s="2"/>
      <c r="R5" s="23"/>
      <c r="S5" s="2"/>
      <c r="T5" s="2"/>
    </row>
    <row r="6" spans="1:20" ht="38.25" customHeight="1">
      <c r="A6" s="10">
        <v>2</v>
      </c>
      <c r="B6" s="10">
        <v>347</v>
      </c>
      <c r="C6" s="10">
        <v>79.97</v>
      </c>
      <c r="D6" s="35"/>
      <c r="E6" s="11">
        <f aca="true" t="shared" si="0" ref="E6:E29">C6*$D$5</f>
        <v>79.20756700593937</v>
      </c>
      <c r="F6" s="12"/>
      <c r="G6" s="10">
        <v>2</v>
      </c>
      <c r="H6" s="10">
        <v>339</v>
      </c>
      <c r="I6" s="10">
        <v>77.55</v>
      </c>
      <c r="J6" s="35"/>
      <c r="K6" s="11">
        <f aca="true" t="shared" si="1" ref="K6:K31">I6*$J$5</f>
        <v>79.68643839834509</v>
      </c>
      <c r="M6" s="23"/>
      <c r="O6" s="2"/>
      <c r="P6" s="23"/>
      <c r="Q6" s="2"/>
      <c r="R6" s="23"/>
      <c r="S6" s="2"/>
      <c r="T6" s="2"/>
    </row>
    <row r="7" spans="1:20" ht="38.25" customHeight="1">
      <c r="A7" s="10">
        <v>3</v>
      </c>
      <c r="B7" s="10">
        <v>364</v>
      </c>
      <c r="C7" s="10">
        <v>79.28</v>
      </c>
      <c r="D7" s="35"/>
      <c r="E7" s="11">
        <f t="shared" si="0"/>
        <v>78.52414545743245</v>
      </c>
      <c r="F7" s="12"/>
      <c r="G7" s="10">
        <v>3</v>
      </c>
      <c r="H7" s="10">
        <v>362</v>
      </c>
      <c r="I7" s="10">
        <v>78.42</v>
      </c>
      <c r="J7" s="35"/>
      <c r="K7" s="11">
        <f t="shared" si="1"/>
        <v>80.58040617921628</v>
      </c>
      <c r="M7" s="23"/>
      <c r="O7" s="2"/>
      <c r="P7" s="23"/>
      <c r="Q7" s="2"/>
      <c r="R7" s="23"/>
      <c r="S7" s="2"/>
      <c r="T7" s="2"/>
    </row>
    <row r="8" spans="1:20" ht="38.25" customHeight="1">
      <c r="A8" s="10">
        <v>4</v>
      </c>
      <c r="B8" s="10">
        <v>348</v>
      </c>
      <c r="C8" s="10">
        <v>79.8</v>
      </c>
      <c r="D8" s="35"/>
      <c r="E8" s="11">
        <f t="shared" si="0"/>
        <v>79.03918778384346</v>
      </c>
      <c r="F8" s="12"/>
      <c r="G8" s="10">
        <v>4</v>
      </c>
      <c r="H8" s="10">
        <v>338</v>
      </c>
      <c r="I8" s="10">
        <v>77.87</v>
      </c>
      <c r="J8" s="35"/>
      <c r="K8" s="11">
        <f t="shared" si="1"/>
        <v>80.01525413383794</v>
      </c>
      <c r="M8" s="24"/>
      <c r="O8" s="2"/>
      <c r="P8" s="23"/>
      <c r="Q8" s="2"/>
      <c r="R8" s="23"/>
      <c r="S8" s="2"/>
      <c r="T8" s="2"/>
    </row>
    <row r="9" spans="1:20" ht="38.25" customHeight="1">
      <c r="A9" s="10">
        <v>5</v>
      </c>
      <c r="B9" s="10">
        <v>334</v>
      </c>
      <c r="C9" s="10">
        <v>82.23</v>
      </c>
      <c r="D9" s="35"/>
      <c r="E9" s="11">
        <f t="shared" si="0"/>
        <v>81.44602019380261</v>
      </c>
      <c r="F9" s="12"/>
      <c r="G9" s="10">
        <v>5</v>
      </c>
      <c r="H9" s="10">
        <v>342</v>
      </c>
      <c r="I9" s="10">
        <v>71.04</v>
      </c>
      <c r="J9" s="35"/>
      <c r="K9" s="11">
        <f t="shared" si="1"/>
        <v>72.99709327941245</v>
      </c>
      <c r="M9" s="23"/>
      <c r="O9" s="2"/>
      <c r="P9" s="23"/>
      <c r="Q9" s="2"/>
      <c r="R9" s="23"/>
      <c r="S9" s="2"/>
      <c r="T9" s="2"/>
    </row>
    <row r="10" spans="1:20" ht="38.25" customHeight="1">
      <c r="A10" s="10">
        <v>6</v>
      </c>
      <c r="B10" s="10">
        <v>329</v>
      </c>
      <c r="C10" s="10">
        <v>76.41</v>
      </c>
      <c r="D10" s="35"/>
      <c r="E10" s="11">
        <f t="shared" si="0"/>
        <v>75.6815080020486</v>
      </c>
      <c r="F10" s="12"/>
      <c r="G10" s="10">
        <v>6</v>
      </c>
      <c r="H10" s="10">
        <v>326</v>
      </c>
      <c r="I10" s="10">
        <v>74.63</v>
      </c>
      <c r="J10" s="35"/>
      <c r="K10" s="11">
        <f t="shared" si="1"/>
        <v>76.68599481197285</v>
      </c>
      <c r="M10" s="23"/>
      <c r="O10" s="2"/>
      <c r="P10" s="23"/>
      <c r="Q10" s="2"/>
      <c r="R10" s="23"/>
      <c r="S10" s="2"/>
      <c r="T10" s="2"/>
    </row>
    <row r="11" spans="1:20" ht="38.25" customHeight="1">
      <c r="A11" s="10">
        <v>7</v>
      </c>
      <c r="B11" s="10">
        <v>318</v>
      </c>
      <c r="C11" s="10">
        <v>78.44</v>
      </c>
      <c r="D11" s="35"/>
      <c r="E11" s="11">
        <f t="shared" si="0"/>
        <v>77.6921540070762</v>
      </c>
      <c r="F11" s="12"/>
      <c r="G11" s="10">
        <v>7</v>
      </c>
      <c r="H11" s="10">
        <v>351</v>
      </c>
      <c r="I11" s="10">
        <v>74.24</v>
      </c>
      <c r="J11" s="35"/>
      <c r="K11" s="11">
        <f t="shared" si="1"/>
        <v>76.28525063434094</v>
      </c>
      <c r="M11" s="23"/>
      <c r="O11" s="2"/>
      <c r="P11" s="23"/>
      <c r="Q11" s="2"/>
      <c r="R11" s="23"/>
      <c r="S11" s="2"/>
      <c r="T11" s="2"/>
    </row>
    <row r="12" spans="1:20" ht="38.25" customHeight="1">
      <c r="A12" s="10">
        <v>8</v>
      </c>
      <c r="B12" s="10">
        <v>343</v>
      </c>
      <c r="C12" s="10">
        <v>79.48</v>
      </c>
      <c r="D12" s="35"/>
      <c r="E12" s="11">
        <f t="shared" si="0"/>
        <v>78.72223865989822</v>
      </c>
      <c r="F12" s="12"/>
      <c r="G12" s="10">
        <v>8</v>
      </c>
      <c r="H12" s="10">
        <v>321</v>
      </c>
      <c r="I12" s="10">
        <v>74.64</v>
      </c>
      <c r="J12" s="35"/>
      <c r="K12" s="11">
        <f t="shared" si="1"/>
        <v>76.696270303707</v>
      </c>
      <c r="M12" s="23"/>
      <c r="O12" s="2"/>
      <c r="P12" s="23"/>
      <c r="Q12" s="2"/>
      <c r="R12" s="23"/>
      <c r="S12" s="2"/>
      <c r="T12" s="2"/>
    </row>
    <row r="13" spans="1:20" ht="38.25" customHeight="1">
      <c r="A13" s="10">
        <v>9</v>
      </c>
      <c r="B13" s="10">
        <v>333</v>
      </c>
      <c r="C13" s="10">
        <v>78.49</v>
      </c>
      <c r="D13" s="35"/>
      <c r="E13" s="11">
        <f t="shared" si="0"/>
        <v>77.74167730769264</v>
      </c>
      <c r="F13" s="12"/>
      <c r="G13" s="10">
        <v>9</v>
      </c>
      <c r="H13" s="10">
        <v>354</v>
      </c>
      <c r="I13" s="10">
        <v>75.41</v>
      </c>
      <c r="J13" s="35"/>
      <c r="K13" s="11">
        <f t="shared" si="1"/>
        <v>77.48748316723666</v>
      </c>
      <c r="M13" s="23"/>
      <c r="O13" s="2"/>
      <c r="P13" s="23"/>
      <c r="Q13" s="2"/>
      <c r="R13" s="23"/>
      <c r="S13" s="2"/>
      <c r="T13" s="2"/>
    </row>
    <row r="14" spans="1:20" ht="38.25" customHeight="1">
      <c r="A14" s="10">
        <v>10</v>
      </c>
      <c r="B14" s="10">
        <v>358</v>
      </c>
      <c r="C14" s="13">
        <v>75.73</v>
      </c>
      <c r="D14" s="35"/>
      <c r="E14" s="11">
        <f t="shared" si="0"/>
        <v>75.00799111366499</v>
      </c>
      <c r="F14" s="12"/>
      <c r="G14" s="10">
        <v>10</v>
      </c>
      <c r="H14" s="10">
        <v>346</v>
      </c>
      <c r="I14" s="10">
        <v>72.5</v>
      </c>
      <c r="J14" s="35"/>
      <c r="K14" s="11">
        <f t="shared" si="1"/>
        <v>74.49731507259857</v>
      </c>
      <c r="M14" s="23"/>
      <c r="O14" s="2"/>
      <c r="P14" s="23"/>
      <c r="Q14" s="2"/>
      <c r="R14" s="23"/>
      <c r="S14" s="2"/>
      <c r="T14" s="2"/>
    </row>
    <row r="15" spans="1:20" ht="38.25" customHeight="1">
      <c r="A15" s="10">
        <v>11</v>
      </c>
      <c r="B15" s="10">
        <v>316</v>
      </c>
      <c r="C15" s="10">
        <v>79.05</v>
      </c>
      <c r="D15" s="35"/>
      <c r="E15" s="11">
        <f t="shared" si="0"/>
        <v>78.2963382745968</v>
      </c>
      <c r="F15" s="12"/>
      <c r="G15" s="10">
        <v>11</v>
      </c>
      <c r="H15" s="10">
        <v>335</v>
      </c>
      <c r="I15" s="10">
        <v>73.75</v>
      </c>
      <c r="J15" s="35"/>
      <c r="K15" s="11">
        <f t="shared" si="1"/>
        <v>75.78175153936752</v>
      </c>
      <c r="M15" s="23"/>
      <c r="O15" s="2"/>
      <c r="P15" s="23"/>
      <c r="Q15" s="2"/>
      <c r="R15" s="23"/>
      <c r="S15" s="2"/>
      <c r="T15" s="2"/>
    </row>
    <row r="16" spans="1:20" ht="38.25" customHeight="1">
      <c r="A16" s="10">
        <v>12</v>
      </c>
      <c r="B16" s="10">
        <v>337</v>
      </c>
      <c r="C16" s="10">
        <v>80.63</v>
      </c>
      <c r="D16" s="35"/>
      <c r="E16" s="11">
        <f t="shared" si="0"/>
        <v>79.86127457407642</v>
      </c>
      <c r="F16" s="12"/>
      <c r="G16" s="10">
        <v>12</v>
      </c>
      <c r="H16" s="10">
        <v>353</v>
      </c>
      <c r="I16" s="10">
        <v>72.83</v>
      </c>
      <c r="J16" s="35"/>
      <c r="K16" s="11">
        <f t="shared" si="1"/>
        <v>74.83640629982557</v>
      </c>
      <c r="M16" s="23"/>
      <c r="O16" s="2"/>
      <c r="P16" s="23"/>
      <c r="Q16" s="2"/>
      <c r="R16" s="23"/>
      <c r="S16" s="2"/>
      <c r="T16" s="2"/>
    </row>
    <row r="17" spans="1:20" ht="38.25" customHeight="1">
      <c r="A17" s="10">
        <v>13</v>
      </c>
      <c r="B17" s="10">
        <v>363</v>
      </c>
      <c r="C17" s="10">
        <v>78.08</v>
      </c>
      <c r="D17" s="35"/>
      <c r="E17" s="11">
        <f t="shared" si="0"/>
        <v>77.33558624263782</v>
      </c>
      <c r="F17" s="12"/>
      <c r="G17" s="10">
        <v>13</v>
      </c>
      <c r="H17" s="10">
        <v>323</v>
      </c>
      <c r="I17" s="10">
        <v>74.63</v>
      </c>
      <c r="J17" s="35"/>
      <c r="K17" s="11">
        <f t="shared" si="1"/>
        <v>76.68599481197285</v>
      </c>
      <c r="M17" s="23"/>
      <c r="O17" s="2"/>
      <c r="P17" s="23"/>
      <c r="Q17" s="2"/>
      <c r="R17" s="23"/>
      <c r="S17" s="2"/>
      <c r="T17" s="2"/>
    </row>
    <row r="18" spans="1:20" ht="38.25" customHeight="1">
      <c r="A18" s="10">
        <v>14</v>
      </c>
      <c r="B18" s="10">
        <v>355</v>
      </c>
      <c r="C18" s="10">
        <v>79.21</v>
      </c>
      <c r="D18" s="35"/>
      <c r="E18" s="11">
        <f t="shared" si="0"/>
        <v>78.45481283656943</v>
      </c>
      <c r="F18" s="12"/>
      <c r="G18" s="10">
        <v>14</v>
      </c>
      <c r="H18" s="10">
        <v>366</v>
      </c>
      <c r="I18" s="10">
        <v>76.21</v>
      </c>
      <c r="J18" s="35"/>
      <c r="K18" s="11">
        <f t="shared" si="1"/>
        <v>78.30952250596879</v>
      </c>
      <c r="M18" s="23"/>
      <c r="O18" s="2"/>
      <c r="P18" s="23"/>
      <c r="Q18" s="2"/>
      <c r="R18" s="23"/>
      <c r="S18" s="2"/>
      <c r="T18" s="2"/>
    </row>
    <row r="19" spans="1:20" ht="38.25" customHeight="1">
      <c r="A19" s="10">
        <v>15</v>
      </c>
      <c r="B19" s="10">
        <v>357</v>
      </c>
      <c r="C19" s="10">
        <v>78.7</v>
      </c>
      <c r="D19" s="35"/>
      <c r="E19" s="11">
        <f t="shared" si="0"/>
        <v>77.94967517028171</v>
      </c>
      <c r="F19" s="12"/>
      <c r="G19" s="10">
        <v>15</v>
      </c>
      <c r="H19" s="10">
        <v>330</v>
      </c>
      <c r="I19" s="10">
        <v>80.25</v>
      </c>
      <c r="J19" s="35"/>
      <c r="K19" s="11">
        <f t="shared" si="1"/>
        <v>82.460821166566</v>
      </c>
      <c r="M19" s="23"/>
      <c r="O19" s="2"/>
      <c r="P19" s="23"/>
      <c r="Q19" s="2"/>
      <c r="R19" s="23"/>
      <c r="S19" s="2"/>
      <c r="T19" s="2"/>
    </row>
    <row r="20" spans="1:20" ht="38.25" customHeight="1">
      <c r="A20" s="10">
        <v>16</v>
      </c>
      <c r="B20" s="10">
        <v>345</v>
      </c>
      <c r="C20" s="10">
        <v>79.36</v>
      </c>
      <c r="D20" s="35"/>
      <c r="E20" s="11">
        <f t="shared" si="0"/>
        <v>78.60338273841876</v>
      </c>
      <c r="F20" s="12"/>
      <c r="G20" s="10">
        <v>16</v>
      </c>
      <c r="H20" s="10">
        <v>325</v>
      </c>
      <c r="I20" s="10">
        <v>81.27</v>
      </c>
      <c r="J20" s="35"/>
      <c r="K20" s="11">
        <f t="shared" si="1"/>
        <v>83.50892132344946</v>
      </c>
      <c r="M20" s="23"/>
      <c r="O20" s="2"/>
      <c r="P20" s="23"/>
      <c r="Q20" s="2"/>
      <c r="R20" s="23"/>
      <c r="S20" s="2"/>
      <c r="T20" s="2"/>
    </row>
    <row r="21" spans="1:20" ht="38.25" customHeight="1">
      <c r="A21" s="10">
        <v>17</v>
      </c>
      <c r="B21" s="10">
        <v>361</v>
      </c>
      <c r="C21" s="10">
        <v>77.89</v>
      </c>
      <c r="D21" s="35"/>
      <c r="E21" s="11">
        <f t="shared" si="0"/>
        <v>77.14739770029533</v>
      </c>
      <c r="F21" s="12"/>
      <c r="G21" s="10">
        <v>17</v>
      </c>
      <c r="H21" s="10">
        <v>352</v>
      </c>
      <c r="I21" s="10">
        <v>75.38</v>
      </c>
      <c r="J21" s="35"/>
      <c r="K21" s="11">
        <f t="shared" si="1"/>
        <v>77.4566566920342</v>
      </c>
      <c r="M21" s="23"/>
      <c r="O21" s="2"/>
      <c r="P21" s="23"/>
      <c r="Q21" s="2"/>
      <c r="R21" s="23"/>
      <c r="S21" s="2"/>
      <c r="T21" s="2"/>
    </row>
    <row r="22" spans="1:20" ht="38.25" customHeight="1">
      <c r="A22" s="10">
        <v>18</v>
      </c>
      <c r="B22" s="10">
        <v>341</v>
      </c>
      <c r="C22" s="10">
        <v>79.82</v>
      </c>
      <c r="D22" s="35"/>
      <c r="E22" s="11">
        <f t="shared" si="0"/>
        <v>79.05899710409004</v>
      </c>
      <c r="F22" s="12"/>
      <c r="G22" s="10">
        <v>18</v>
      </c>
      <c r="H22" s="10">
        <v>360</v>
      </c>
      <c r="I22" s="10">
        <v>75.51</v>
      </c>
      <c r="J22" s="35"/>
      <c r="K22" s="11">
        <f t="shared" si="1"/>
        <v>77.59023808457819</v>
      </c>
      <c r="O22" s="2"/>
      <c r="P22" s="23"/>
      <c r="Q22" s="2"/>
      <c r="R22" s="23"/>
      <c r="S22" s="2"/>
      <c r="T22" s="2"/>
    </row>
    <row r="23" spans="1:20" ht="38.25" customHeight="1">
      <c r="A23" s="10">
        <v>19</v>
      </c>
      <c r="B23" s="10">
        <v>317</v>
      </c>
      <c r="C23" s="10">
        <v>79.04</v>
      </c>
      <c r="D23" s="35"/>
      <c r="E23" s="11">
        <f t="shared" si="0"/>
        <v>78.28643361447354</v>
      </c>
      <c r="F23" s="12"/>
      <c r="G23" s="10">
        <v>19</v>
      </c>
      <c r="H23" s="10">
        <v>336</v>
      </c>
      <c r="I23" s="10">
        <v>77.52</v>
      </c>
      <c r="J23" s="35"/>
      <c r="K23" s="11">
        <f t="shared" si="1"/>
        <v>79.65561192314263</v>
      </c>
      <c r="O23" s="2"/>
      <c r="P23" s="23"/>
      <c r="Q23" s="2"/>
      <c r="R23" s="23"/>
      <c r="S23" s="2"/>
      <c r="T23" s="2"/>
    </row>
    <row r="24" spans="1:20" ht="38.25" customHeight="1">
      <c r="A24" s="10">
        <v>20</v>
      </c>
      <c r="B24" s="10">
        <v>340</v>
      </c>
      <c r="C24" s="10">
        <v>77.88</v>
      </c>
      <c r="D24" s="35"/>
      <c r="E24" s="11">
        <f t="shared" si="0"/>
        <v>77.13749304017203</v>
      </c>
      <c r="F24" s="12"/>
      <c r="G24" s="10">
        <v>20</v>
      </c>
      <c r="H24" s="10">
        <v>350</v>
      </c>
      <c r="I24" s="10">
        <v>76.26</v>
      </c>
      <c r="J24" s="35"/>
      <c r="K24" s="11">
        <f t="shared" si="1"/>
        <v>78.36089996463956</v>
      </c>
      <c r="M24" s="24"/>
      <c r="O24" s="2"/>
      <c r="P24" s="23"/>
      <c r="Q24" s="2"/>
      <c r="R24" s="2"/>
      <c r="S24" s="2"/>
      <c r="T24" s="2"/>
    </row>
    <row r="25" spans="1:20" ht="38.25" customHeight="1">
      <c r="A25" s="10">
        <v>21</v>
      </c>
      <c r="B25" s="10">
        <v>314</v>
      </c>
      <c r="C25" s="13">
        <v>79.09</v>
      </c>
      <c r="D25" s="35"/>
      <c r="E25" s="11">
        <f t="shared" si="0"/>
        <v>78.33595691508997</v>
      </c>
      <c r="F25" s="12"/>
      <c r="G25" s="10">
        <v>21</v>
      </c>
      <c r="H25" s="10">
        <v>319</v>
      </c>
      <c r="I25" s="10">
        <v>73.51</v>
      </c>
      <c r="J25" s="35"/>
      <c r="K25" s="11">
        <f t="shared" si="1"/>
        <v>75.53513973774788</v>
      </c>
      <c r="M25" s="23"/>
      <c r="O25" s="2"/>
      <c r="P25" s="23"/>
      <c r="Q25" s="2"/>
      <c r="R25" s="2"/>
      <c r="S25" s="2"/>
      <c r="T25" s="2"/>
    </row>
    <row r="26" spans="1:20" ht="38.25" customHeight="1">
      <c r="A26" s="10">
        <v>22</v>
      </c>
      <c r="B26" s="10">
        <v>328</v>
      </c>
      <c r="C26" s="10">
        <v>78.34</v>
      </c>
      <c r="D26" s="35"/>
      <c r="E26" s="11">
        <f t="shared" si="0"/>
        <v>77.59310740584333</v>
      </c>
      <c r="F26" s="12"/>
      <c r="G26" s="10">
        <v>22</v>
      </c>
      <c r="H26" s="10">
        <v>327</v>
      </c>
      <c r="I26" s="10">
        <v>78.4</v>
      </c>
      <c r="J26" s="35"/>
      <c r="K26" s="11">
        <f t="shared" si="1"/>
        <v>80.55985519574799</v>
      </c>
      <c r="O26" s="2"/>
      <c r="P26" s="23"/>
      <c r="Q26" s="2"/>
      <c r="R26" s="2"/>
      <c r="S26" s="2"/>
      <c r="T26" s="2"/>
    </row>
    <row r="27" spans="1:20" ht="38.25" customHeight="1">
      <c r="A27" s="10">
        <v>23</v>
      </c>
      <c r="B27" s="10">
        <v>332</v>
      </c>
      <c r="C27" s="10">
        <v>75.15</v>
      </c>
      <c r="D27" s="35"/>
      <c r="E27" s="11">
        <f t="shared" si="0"/>
        <v>74.43352082651424</v>
      </c>
      <c r="F27" s="12"/>
      <c r="G27" s="10">
        <v>23</v>
      </c>
      <c r="H27" s="10">
        <v>349</v>
      </c>
      <c r="I27" s="10">
        <v>78.65</v>
      </c>
      <c r="J27" s="35"/>
      <c r="K27" s="11">
        <f t="shared" si="1"/>
        <v>80.81674248910177</v>
      </c>
      <c r="O27" s="2"/>
      <c r="P27" s="23"/>
      <c r="Q27" s="2"/>
      <c r="R27" s="2"/>
      <c r="S27" s="2"/>
      <c r="T27" s="2"/>
    </row>
    <row r="28" spans="1:20" ht="38.25" customHeight="1">
      <c r="A28" s="10">
        <v>24</v>
      </c>
      <c r="B28" s="10">
        <v>315</v>
      </c>
      <c r="C28" s="10">
        <v>78.12</v>
      </c>
      <c r="D28" s="35"/>
      <c r="E28" s="11">
        <f t="shared" si="0"/>
        <v>77.37520488313098</v>
      </c>
      <c r="F28" s="12"/>
      <c r="G28" s="10">
        <v>24</v>
      </c>
      <c r="H28" s="10">
        <v>324</v>
      </c>
      <c r="I28" s="10">
        <v>72.1</v>
      </c>
      <c r="J28" s="35"/>
      <c r="K28" s="11">
        <f t="shared" si="1"/>
        <v>74.08629540323251</v>
      </c>
      <c r="O28" s="2"/>
      <c r="P28" s="2"/>
      <c r="Q28" s="2"/>
      <c r="R28" s="2"/>
      <c r="S28" s="2"/>
      <c r="T28" s="2"/>
    </row>
    <row r="29" spans="1:11" ht="38.25" customHeight="1">
      <c r="A29" s="10">
        <v>25</v>
      </c>
      <c r="B29" s="10">
        <v>365</v>
      </c>
      <c r="C29" s="10">
        <v>76.66</v>
      </c>
      <c r="D29" s="35"/>
      <c r="E29" s="11">
        <f t="shared" si="0"/>
        <v>75.92912450513082</v>
      </c>
      <c r="F29" s="12"/>
      <c r="G29" s="10">
        <v>25</v>
      </c>
      <c r="H29" s="10">
        <v>344</v>
      </c>
      <c r="I29" s="10">
        <v>75.76</v>
      </c>
      <c r="J29" s="35"/>
      <c r="K29" s="11">
        <f t="shared" si="1"/>
        <v>77.84712537793197</v>
      </c>
    </row>
    <row r="30" spans="1:11" ht="38.25" customHeight="1">
      <c r="A30" s="35"/>
      <c r="B30" s="35"/>
      <c r="C30" s="35"/>
      <c r="D30" s="35"/>
      <c r="E30" s="11"/>
      <c r="F30" s="12"/>
      <c r="G30" s="10">
        <v>26</v>
      </c>
      <c r="H30" s="10">
        <v>320</v>
      </c>
      <c r="I30" s="10">
        <v>77.64</v>
      </c>
      <c r="J30" s="35"/>
      <c r="K30" s="11">
        <f t="shared" si="1"/>
        <v>79.77891782395245</v>
      </c>
    </row>
    <row r="31" spans="1:11" ht="38.25" customHeight="1">
      <c r="A31" s="35"/>
      <c r="B31" s="35"/>
      <c r="C31" s="35"/>
      <c r="D31" s="35"/>
      <c r="E31" s="11"/>
      <c r="F31" s="12"/>
      <c r="G31" s="10">
        <v>27</v>
      </c>
      <c r="H31" s="10">
        <v>322</v>
      </c>
      <c r="I31" s="10">
        <v>75.98</v>
      </c>
      <c r="J31" s="35"/>
      <c r="K31" s="11">
        <f t="shared" si="1"/>
        <v>78.07318619608331</v>
      </c>
    </row>
    <row r="32" spans="1:11" ht="81" customHeight="1">
      <c r="A32" s="36" t="s">
        <v>8</v>
      </c>
      <c r="B32" s="55"/>
      <c r="C32" s="15">
        <f>(SUM(C5:C29)-LARGE(C5:C29,1)-LARGE(C5:C29,2)-SMALL(C5:C29,1)-SMALL(C5:C29,2))</f>
        <v>1650.0899999999997</v>
      </c>
      <c r="D32" s="35"/>
      <c r="E32" s="35"/>
      <c r="F32" s="12"/>
      <c r="G32" s="36" t="s">
        <v>8</v>
      </c>
      <c r="H32" s="36"/>
      <c r="I32" s="15">
        <f>(SUM(I5:I31)-LARGE(I5:I31,1)-LARGE(I5:I31,2)-SMALL(I5:I31,1)-SMALL(I5:I31,2))</f>
        <v>1742.0200000000002</v>
      </c>
      <c r="J32" s="35"/>
      <c r="K32" s="35"/>
    </row>
    <row r="33" spans="1:11" ht="38.25" customHeight="1">
      <c r="A33" s="48" t="s">
        <v>9</v>
      </c>
      <c r="B33" s="48"/>
      <c r="C33" s="17">
        <f>C32/21</f>
        <v>78.57571428571427</v>
      </c>
      <c r="D33" s="35"/>
      <c r="E33" s="35"/>
      <c r="F33" s="18"/>
      <c r="G33" s="48" t="s">
        <v>9</v>
      </c>
      <c r="H33" s="48"/>
      <c r="I33" s="17">
        <f>I32/23</f>
        <v>75.74000000000001</v>
      </c>
      <c r="J33" s="35"/>
      <c r="K33" s="35"/>
    </row>
    <row r="34" spans="1:11" ht="18.75" customHeight="1">
      <c r="A34" s="19"/>
      <c r="B34" s="19"/>
      <c r="C34" s="20"/>
      <c r="D34" s="21"/>
      <c r="E34" s="22"/>
      <c r="F34" s="21"/>
      <c r="G34" s="19"/>
      <c r="H34" s="19"/>
      <c r="I34" s="20"/>
      <c r="J34" s="21"/>
      <c r="K34" s="22"/>
    </row>
    <row r="35" spans="1:13" ht="33" customHeight="1">
      <c r="A35" s="51" t="s">
        <v>10</v>
      </c>
      <c r="B35" s="51"/>
      <c r="C35" s="51"/>
      <c r="D35" s="51"/>
      <c r="E35" s="52"/>
      <c r="F35" s="3"/>
      <c r="G35" s="51" t="s">
        <v>11</v>
      </c>
      <c r="H35" s="51"/>
      <c r="I35" s="51"/>
      <c r="J35" s="51"/>
      <c r="K35" s="52"/>
      <c r="M35" s="25"/>
    </row>
    <row r="36" spans="1:13" ht="20.25" customHeight="1">
      <c r="A36" s="4"/>
      <c r="B36" s="4"/>
      <c r="C36" s="4"/>
      <c r="D36" s="4"/>
      <c r="E36" s="5"/>
      <c r="F36" s="6"/>
      <c r="G36" s="4"/>
      <c r="H36" s="4"/>
      <c r="I36" s="4"/>
      <c r="J36" s="4"/>
      <c r="K36" s="5"/>
      <c r="M36" s="25"/>
    </row>
    <row r="37" spans="1:13" ht="43.5" customHeight="1">
      <c r="A37" s="7" t="s">
        <v>2</v>
      </c>
      <c r="B37" s="7" t="s">
        <v>3</v>
      </c>
      <c r="C37" s="7" t="s">
        <v>4</v>
      </c>
      <c r="D37" s="7" t="s">
        <v>5</v>
      </c>
      <c r="E37" s="7" t="s">
        <v>6</v>
      </c>
      <c r="F37" s="8"/>
      <c r="G37" s="9" t="s">
        <v>2</v>
      </c>
      <c r="H37" s="7" t="s">
        <v>7</v>
      </c>
      <c r="I37" s="7" t="s">
        <v>4</v>
      </c>
      <c r="J37" s="16" t="s">
        <v>5</v>
      </c>
      <c r="K37" s="7" t="s">
        <v>6</v>
      </c>
      <c r="M37" s="23"/>
    </row>
    <row r="38" spans="1:13" ht="38.25" customHeight="1">
      <c r="A38" s="10">
        <v>1</v>
      </c>
      <c r="B38" s="10">
        <v>312</v>
      </c>
      <c r="C38" s="10">
        <v>78.87</v>
      </c>
      <c r="D38" s="35">
        <f>C219/C64</f>
        <v>1.0031424063905547</v>
      </c>
      <c r="E38" s="11">
        <f>C38*$D$38</f>
        <v>79.11784159202305</v>
      </c>
      <c r="F38" s="12"/>
      <c r="G38" s="10">
        <v>1</v>
      </c>
      <c r="H38" s="10">
        <v>277</v>
      </c>
      <c r="I38" s="10">
        <v>77.23</v>
      </c>
      <c r="J38" s="35">
        <f>C219/I64</f>
        <v>1.0103083035662048</v>
      </c>
      <c r="K38" s="11">
        <f>I38*$J$38</f>
        <v>78.026110284418</v>
      </c>
      <c r="M38" s="23"/>
    </row>
    <row r="39" spans="1:13" ht="38.25" customHeight="1">
      <c r="A39" s="10">
        <v>2</v>
      </c>
      <c r="B39" s="10">
        <v>300</v>
      </c>
      <c r="C39" s="10">
        <v>78.81</v>
      </c>
      <c r="D39" s="35"/>
      <c r="E39" s="11">
        <f aca="true" t="shared" si="2" ref="E39:E59">C39*$D$38</f>
        <v>79.05765304763962</v>
      </c>
      <c r="F39" s="12"/>
      <c r="G39" s="10">
        <v>2</v>
      </c>
      <c r="H39" s="10">
        <v>298</v>
      </c>
      <c r="I39" s="10">
        <v>73.26</v>
      </c>
      <c r="J39" s="35"/>
      <c r="K39" s="11">
        <f aca="true" t="shared" si="3" ref="K39:K61">I39*$J$38</f>
        <v>74.01518631926017</v>
      </c>
      <c r="M39" s="23"/>
    </row>
    <row r="40" spans="1:13" ht="38.25" customHeight="1">
      <c r="A40" s="10">
        <v>3</v>
      </c>
      <c r="B40" s="10">
        <v>290</v>
      </c>
      <c r="C40" s="10">
        <v>74.63</v>
      </c>
      <c r="D40" s="35"/>
      <c r="E40" s="11">
        <f t="shared" si="2"/>
        <v>74.8645177889271</v>
      </c>
      <c r="F40" s="12"/>
      <c r="G40" s="10">
        <v>3</v>
      </c>
      <c r="H40" s="10">
        <v>294</v>
      </c>
      <c r="I40" s="10">
        <v>78</v>
      </c>
      <c r="J40" s="35"/>
      <c r="K40" s="11">
        <f t="shared" si="3"/>
        <v>78.80404767816398</v>
      </c>
      <c r="M40" s="23"/>
    </row>
    <row r="41" spans="1:13" ht="38.25" customHeight="1">
      <c r="A41" s="10">
        <v>4</v>
      </c>
      <c r="B41" s="10">
        <v>297</v>
      </c>
      <c r="C41" s="10">
        <v>80.86</v>
      </c>
      <c r="D41" s="35"/>
      <c r="E41" s="11">
        <f t="shared" si="2"/>
        <v>81.11409498074026</v>
      </c>
      <c r="F41" s="12"/>
      <c r="G41" s="10">
        <v>4</v>
      </c>
      <c r="H41" s="10">
        <v>292</v>
      </c>
      <c r="I41" s="10">
        <v>78.35</v>
      </c>
      <c r="J41" s="35"/>
      <c r="K41" s="11">
        <f t="shared" si="3"/>
        <v>79.15765558441214</v>
      </c>
      <c r="M41" s="23"/>
    </row>
    <row r="42" spans="1:13" ht="38.25" customHeight="1">
      <c r="A42" s="10">
        <v>5</v>
      </c>
      <c r="B42" s="10">
        <v>278</v>
      </c>
      <c r="C42" s="10">
        <v>77.44</v>
      </c>
      <c r="D42" s="35"/>
      <c r="E42" s="11">
        <f t="shared" si="2"/>
        <v>77.68334795088455</v>
      </c>
      <c r="F42" s="12"/>
      <c r="G42" s="10">
        <v>5</v>
      </c>
      <c r="H42" s="10">
        <v>273</v>
      </c>
      <c r="I42" s="10">
        <v>78.1</v>
      </c>
      <c r="J42" s="35"/>
      <c r="K42" s="11">
        <f t="shared" si="3"/>
        <v>78.90507850852059</v>
      </c>
      <c r="M42" s="23"/>
    </row>
    <row r="43" spans="1:13" ht="38.25" customHeight="1">
      <c r="A43" s="10">
        <v>6</v>
      </c>
      <c r="B43" s="10">
        <v>285</v>
      </c>
      <c r="C43" s="10">
        <v>74.75</v>
      </c>
      <c r="D43" s="35"/>
      <c r="E43" s="11">
        <f t="shared" si="2"/>
        <v>74.98489487769396</v>
      </c>
      <c r="F43" s="12"/>
      <c r="G43" s="10">
        <v>6</v>
      </c>
      <c r="H43" s="10">
        <v>304</v>
      </c>
      <c r="I43" s="10">
        <v>77.54</v>
      </c>
      <c r="J43" s="35"/>
      <c r="K43" s="11">
        <f t="shared" si="3"/>
        <v>78.33930585852353</v>
      </c>
      <c r="M43" s="23"/>
    </row>
    <row r="44" spans="1:13" ht="38.25" customHeight="1">
      <c r="A44" s="10">
        <v>7</v>
      </c>
      <c r="B44" s="10">
        <v>268</v>
      </c>
      <c r="C44" s="10">
        <v>77.39</v>
      </c>
      <c r="D44" s="35"/>
      <c r="E44" s="11">
        <f t="shared" si="2"/>
        <v>77.63319083056503</v>
      </c>
      <c r="F44" s="12"/>
      <c r="G44" s="10">
        <v>7</v>
      </c>
      <c r="H44" s="10">
        <v>283</v>
      </c>
      <c r="I44" s="10">
        <v>76.99</v>
      </c>
      <c r="J44" s="35"/>
      <c r="K44" s="11">
        <f t="shared" si="3"/>
        <v>77.7836362915621</v>
      </c>
      <c r="M44" s="23"/>
    </row>
    <row r="45" spans="1:13" ht="38.25" customHeight="1">
      <c r="A45" s="10">
        <v>8</v>
      </c>
      <c r="B45" s="10">
        <v>302</v>
      </c>
      <c r="C45" s="10">
        <v>76.72</v>
      </c>
      <c r="D45" s="35"/>
      <c r="E45" s="11">
        <f t="shared" si="2"/>
        <v>76.96108541828336</v>
      </c>
      <c r="F45" s="12"/>
      <c r="G45" s="10">
        <v>8</v>
      </c>
      <c r="H45" s="10">
        <v>262</v>
      </c>
      <c r="I45" s="10">
        <v>76.02</v>
      </c>
      <c r="J45" s="35"/>
      <c r="K45" s="11">
        <f t="shared" si="3"/>
        <v>76.80363723710289</v>
      </c>
      <c r="M45" s="26"/>
    </row>
    <row r="46" spans="1:13" ht="38.25" customHeight="1">
      <c r="A46" s="10">
        <v>9</v>
      </c>
      <c r="B46" s="10">
        <v>265</v>
      </c>
      <c r="C46" s="10">
        <v>78.58</v>
      </c>
      <c r="D46" s="35"/>
      <c r="E46" s="11">
        <f t="shared" si="2"/>
        <v>78.82693029416978</v>
      </c>
      <c r="F46" s="12"/>
      <c r="G46" s="10">
        <v>9</v>
      </c>
      <c r="H46" s="10">
        <v>307</v>
      </c>
      <c r="I46" s="10">
        <v>76.91</v>
      </c>
      <c r="J46" s="35"/>
      <c r="K46" s="11">
        <f t="shared" si="3"/>
        <v>77.70281162727682</v>
      </c>
      <c r="M46" s="23"/>
    </row>
    <row r="47" spans="1:13" ht="38.25" customHeight="1">
      <c r="A47" s="10">
        <v>10</v>
      </c>
      <c r="B47" s="10">
        <v>288</v>
      </c>
      <c r="C47" s="10">
        <v>76.98</v>
      </c>
      <c r="D47" s="35"/>
      <c r="E47" s="11">
        <f t="shared" si="2"/>
        <v>77.22190244394491</v>
      </c>
      <c r="F47" s="12"/>
      <c r="G47" s="10">
        <v>10</v>
      </c>
      <c r="H47" s="10">
        <v>280</v>
      </c>
      <c r="I47" s="10">
        <v>76.02</v>
      </c>
      <c r="J47" s="35"/>
      <c r="K47" s="11">
        <f t="shared" si="3"/>
        <v>76.80363723710289</v>
      </c>
      <c r="M47" s="23"/>
    </row>
    <row r="48" spans="1:13" ht="38.25" customHeight="1">
      <c r="A48" s="10">
        <v>11</v>
      </c>
      <c r="B48" s="10">
        <v>284</v>
      </c>
      <c r="C48" s="10">
        <v>78.37</v>
      </c>
      <c r="D48" s="35"/>
      <c r="E48" s="11">
        <f t="shared" si="2"/>
        <v>78.61627038882779</v>
      </c>
      <c r="F48" s="12"/>
      <c r="G48" s="10">
        <v>11</v>
      </c>
      <c r="H48" s="10">
        <v>299</v>
      </c>
      <c r="I48" s="10">
        <v>77.54</v>
      </c>
      <c r="J48" s="35"/>
      <c r="K48" s="11">
        <f t="shared" si="3"/>
        <v>78.33930585852353</v>
      </c>
      <c r="M48" s="23"/>
    </row>
    <row r="49" spans="1:13" ht="38.25" customHeight="1">
      <c r="A49" s="10">
        <v>12</v>
      </c>
      <c r="B49" s="10">
        <v>293</v>
      </c>
      <c r="C49" s="10">
        <v>74.94</v>
      </c>
      <c r="D49" s="35"/>
      <c r="E49" s="11">
        <f t="shared" si="2"/>
        <v>75.17549193490817</v>
      </c>
      <c r="F49" s="12"/>
      <c r="G49" s="10">
        <v>12</v>
      </c>
      <c r="H49" s="10">
        <v>261</v>
      </c>
      <c r="I49" s="11">
        <v>77.9</v>
      </c>
      <c r="J49" s="35"/>
      <c r="K49" s="11">
        <f t="shared" si="3"/>
        <v>78.70301684780736</v>
      </c>
      <c r="M49" s="23"/>
    </row>
    <row r="50" spans="1:13" ht="38.25" customHeight="1">
      <c r="A50" s="10">
        <v>13</v>
      </c>
      <c r="B50" s="10">
        <v>296</v>
      </c>
      <c r="C50" s="10">
        <v>76.48</v>
      </c>
      <c r="D50" s="35"/>
      <c r="E50" s="11">
        <f t="shared" si="2"/>
        <v>76.72033124074963</v>
      </c>
      <c r="F50" s="12"/>
      <c r="G50" s="10">
        <v>13</v>
      </c>
      <c r="H50" s="10">
        <v>276</v>
      </c>
      <c r="I50" s="10">
        <v>74.72</v>
      </c>
      <c r="J50" s="35"/>
      <c r="K50" s="11">
        <f t="shared" si="3"/>
        <v>75.49023644246682</v>
      </c>
      <c r="M50" s="23"/>
    </row>
    <row r="51" spans="1:13" ht="38.25" customHeight="1">
      <c r="A51" s="10">
        <v>14</v>
      </c>
      <c r="B51" s="10">
        <v>311</v>
      </c>
      <c r="C51" s="10">
        <v>79.52</v>
      </c>
      <c r="D51" s="35"/>
      <c r="E51" s="11">
        <f t="shared" si="2"/>
        <v>79.76988415617691</v>
      </c>
      <c r="F51" s="12"/>
      <c r="G51" s="10">
        <v>14</v>
      </c>
      <c r="H51" s="10">
        <v>272</v>
      </c>
      <c r="I51" s="10">
        <v>76.7</v>
      </c>
      <c r="J51" s="35"/>
      <c r="K51" s="11">
        <f t="shared" si="3"/>
        <v>77.49064688352792</v>
      </c>
      <c r="M51" s="23"/>
    </row>
    <row r="52" spans="1:13" ht="38.25" customHeight="1">
      <c r="A52" s="10">
        <v>15</v>
      </c>
      <c r="B52" s="10">
        <v>310</v>
      </c>
      <c r="C52" s="10">
        <v>78.81</v>
      </c>
      <c r="D52" s="35"/>
      <c r="E52" s="11">
        <f t="shared" si="2"/>
        <v>79.05765304763962</v>
      </c>
      <c r="F52" s="12"/>
      <c r="G52" s="10">
        <v>15</v>
      </c>
      <c r="H52" s="10">
        <v>282</v>
      </c>
      <c r="I52" s="10">
        <v>76.64</v>
      </c>
      <c r="J52" s="35"/>
      <c r="K52" s="11">
        <f t="shared" si="3"/>
        <v>77.43002838531393</v>
      </c>
      <c r="M52" s="23"/>
    </row>
    <row r="53" spans="1:13" ht="38.25" customHeight="1">
      <c r="A53" s="10">
        <v>16</v>
      </c>
      <c r="B53" s="10">
        <v>281</v>
      </c>
      <c r="C53" s="10">
        <v>78.81</v>
      </c>
      <c r="D53" s="35"/>
      <c r="E53" s="11">
        <f t="shared" si="2"/>
        <v>79.05765304763962</v>
      </c>
      <c r="F53" s="12"/>
      <c r="G53" s="10">
        <v>16</v>
      </c>
      <c r="H53" s="10">
        <v>263</v>
      </c>
      <c r="I53" s="10">
        <v>78.73</v>
      </c>
      <c r="J53" s="35"/>
      <c r="K53" s="11">
        <f t="shared" si="3"/>
        <v>79.5415727397673</v>
      </c>
      <c r="M53" s="23"/>
    </row>
    <row r="54" spans="1:13" ht="38.25" customHeight="1">
      <c r="A54" s="10">
        <v>17</v>
      </c>
      <c r="B54" s="10">
        <v>303</v>
      </c>
      <c r="C54" s="10">
        <v>74.8</v>
      </c>
      <c r="D54" s="35"/>
      <c r="E54" s="11">
        <f t="shared" si="2"/>
        <v>75.03505199801349</v>
      </c>
      <c r="F54" s="12"/>
      <c r="G54" s="10">
        <v>17</v>
      </c>
      <c r="H54" s="10">
        <v>267</v>
      </c>
      <c r="I54" s="10">
        <v>77.7</v>
      </c>
      <c r="J54" s="35"/>
      <c r="K54" s="11">
        <f t="shared" si="3"/>
        <v>78.50095518709412</v>
      </c>
      <c r="M54" s="23"/>
    </row>
    <row r="55" spans="1:13" ht="38.25" customHeight="1">
      <c r="A55" s="10">
        <v>18</v>
      </c>
      <c r="B55" s="10">
        <v>305</v>
      </c>
      <c r="C55" s="10">
        <v>77.37</v>
      </c>
      <c r="D55" s="35"/>
      <c r="E55" s="11">
        <f t="shared" si="2"/>
        <v>77.61312798243722</v>
      </c>
      <c r="F55" s="12"/>
      <c r="G55" s="10">
        <v>18</v>
      </c>
      <c r="H55" s="10">
        <v>289</v>
      </c>
      <c r="I55" s="10">
        <v>78.1</v>
      </c>
      <c r="J55" s="35"/>
      <c r="K55" s="11">
        <f t="shared" si="3"/>
        <v>78.90507850852059</v>
      </c>
      <c r="M55" s="23"/>
    </row>
    <row r="56" spans="1:13" ht="38.25" customHeight="1">
      <c r="A56" s="10">
        <v>19</v>
      </c>
      <c r="B56" s="10">
        <v>295</v>
      </c>
      <c r="C56" s="10">
        <v>78.42</v>
      </c>
      <c r="D56" s="35"/>
      <c r="E56" s="11">
        <f t="shared" si="2"/>
        <v>78.66642750914731</v>
      </c>
      <c r="F56" s="12"/>
      <c r="G56" s="10">
        <v>19</v>
      </c>
      <c r="H56" s="10">
        <v>291</v>
      </c>
      <c r="I56" s="10">
        <v>78.53</v>
      </c>
      <c r="J56" s="35"/>
      <c r="K56" s="11">
        <f t="shared" si="3"/>
        <v>79.33951107905406</v>
      </c>
      <c r="M56" s="23"/>
    </row>
    <row r="57" spans="1:13" ht="38.25" customHeight="1">
      <c r="A57" s="10">
        <v>20</v>
      </c>
      <c r="B57" s="10">
        <v>286</v>
      </c>
      <c r="C57" s="10">
        <v>78.58</v>
      </c>
      <c r="D57" s="35"/>
      <c r="E57" s="11">
        <f t="shared" si="2"/>
        <v>78.82693029416978</v>
      </c>
      <c r="F57" s="12"/>
      <c r="G57" s="10">
        <v>20</v>
      </c>
      <c r="H57" s="10">
        <v>271</v>
      </c>
      <c r="I57" s="10">
        <v>77.94</v>
      </c>
      <c r="J57" s="35"/>
      <c r="K57" s="11">
        <f t="shared" si="3"/>
        <v>78.74342917995</v>
      </c>
      <c r="M57" s="23"/>
    </row>
    <row r="58" spans="1:13" ht="38.25" customHeight="1">
      <c r="A58" s="10">
        <v>21</v>
      </c>
      <c r="B58" s="10">
        <v>279</v>
      </c>
      <c r="C58" s="10">
        <v>77.66</v>
      </c>
      <c r="D58" s="35"/>
      <c r="E58" s="11">
        <f t="shared" si="2"/>
        <v>77.90403928029048</v>
      </c>
      <c r="F58" s="12"/>
      <c r="G58" s="10">
        <v>21</v>
      </c>
      <c r="H58" s="10">
        <v>306</v>
      </c>
      <c r="I58" s="10">
        <v>73.33</v>
      </c>
      <c r="J58" s="35"/>
      <c r="K58" s="11">
        <f t="shared" si="3"/>
        <v>74.0859079005098</v>
      </c>
      <c r="M58" s="23"/>
    </row>
    <row r="59" spans="1:13" ht="38.25" customHeight="1">
      <c r="A59" s="10">
        <v>22</v>
      </c>
      <c r="B59" s="10">
        <v>275</v>
      </c>
      <c r="C59" s="10">
        <v>77.46</v>
      </c>
      <c r="D59" s="35"/>
      <c r="E59" s="11">
        <f t="shared" si="2"/>
        <v>77.70341079901236</v>
      </c>
      <c r="F59" s="12"/>
      <c r="G59" s="10">
        <v>22</v>
      </c>
      <c r="H59" s="10">
        <v>274</v>
      </c>
      <c r="I59" s="10">
        <v>79.42</v>
      </c>
      <c r="J59" s="35"/>
      <c r="K59" s="11">
        <f t="shared" si="3"/>
        <v>80.23868546922799</v>
      </c>
      <c r="M59" s="23"/>
    </row>
    <row r="60" spans="1:13" ht="38.25" customHeight="1">
      <c r="A60" s="35"/>
      <c r="B60" s="35"/>
      <c r="C60" s="35"/>
      <c r="D60" s="35"/>
      <c r="E60" s="11"/>
      <c r="F60" s="12"/>
      <c r="G60" s="10">
        <v>23</v>
      </c>
      <c r="H60" s="10">
        <v>269</v>
      </c>
      <c r="I60" s="10">
        <v>76.39</v>
      </c>
      <c r="J60" s="35"/>
      <c r="K60" s="11">
        <f t="shared" si="3"/>
        <v>77.17745130942238</v>
      </c>
      <c r="M60" s="23"/>
    </row>
    <row r="61" spans="1:11" ht="38.25" customHeight="1">
      <c r="A61" s="35"/>
      <c r="B61" s="35"/>
      <c r="C61" s="35"/>
      <c r="D61" s="35"/>
      <c r="E61" s="11"/>
      <c r="F61" s="12"/>
      <c r="G61" s="10">
        <v>24</v>
      </c>
      <c r="H61" s="10">
        <v>266</v>
      </c>
      <c r="I61" s="10">
        <v>66.17</v>
      </c>
      <c r="J61" s="35"/>
      <c r="K61" s="11">
        <f t="shared" si="3"/>
        <v>66.85210044697577</v>
      </c>
    </row>
    <row r="62" spans="1:11" ht="38.25" customHeight="1">
      <c r="A62" s="36" t="s">
        <v>8</v>
      </c>
      <c r="B62" s="36"/>
      <c r="C62" s="37">
        <f>(SUM(C38:C59)-LARGE(C38:C59,1)-LARGE(C38:C59,2)-SMALL(C38:C59,1)-SMALL(C38:C59,2))</f>
        <v>1396.4900000000002</v>
      </c>
      <c r="D62" s="35"/>
      <c r="E62" s="37"/>
      <c r="F62" s="12"/>
      <c r="G62" s="36" t="s">
        <v>8</v>
      </c>
      <c r="H62" s="36"/>
      <c r="I62" s="37">
        <f>(SUM(I38:I61)-LARGE(I38:I61,1)-LARGE(I38:I61,2)-SMALL(I38:I61,1)-SMALL(I38:I61,2))</f>
        <v>1540.65</v>
      </c>
      <c r="J62" s="35"/>
      <c r="K62" s="37"/>
    </row>
    <row r="63" spans="1:11" ht="48.75" customHeight="1">
      <c r="A63" s="36"/>
      <c r="B63" s="36"/>
      <c r="C63" s="37"/>
      <c r="D63" s="35"/>
      <c r="E63" s="37"/>
      <c r="F63" s="12"/>
      <c r="G63" s="36"/>
      <c r="H63" s="36"/>
      <c r="I63" s="37"/>
      <c r="J63" s="35"/>
      <c r="K63" s="37"/>
    </row>
    <row r="64" spans="1:11" ht="38.25" customHeight="1">
      <c r="A64" s="48" t="s">
        <v>9</v>
      </c>
      <c r="B64" s="48"/>
      <c r="C64" s="17">
        <f>C62/18</f>
        <v>77.58277777777779</v>
      </c>
      <c r="D64" s="35"/>
      <c r="E64" s="37"/>
      <c r="F64" s="18"/>
      <c r="G64" s="48" t="s">
        <v>9</v>
      </c>
      <c r="H64" s="48"/>
      <c r="I64" s="17">
        <f>I62/20</f>
        <v>77.0325</v>
      </c>
      <c r="J64" s="35"/>
      <c r="K64" s="37"/>
    </row>
    <row r="65" spans="1:11" ht="39" customHeight="1">
      <c r="A65" s="51" t="s">
        <v>12</v>
      </c>
      <c r="B65" s="51"/>
      <c r="C65" s="51"/>
      <c r="D65" s="51"/>
      <c r="E65" s="52"/>
      <c r="F65" s="3"/>
      <c r="G65" s="51" t="s">
        <v>13</v>
      </c>
      <c r="H65" s="51"/>
      <c r="I65" s="51"/>
      <c r="J65" s="51"/>
      <c r="K65" s="52"/>
    </row>
    <row r="66" spans="1:11" ht="20.25" customHeight="1">
      <c r="A66" s="4"/>
      <c r="B66" s="4"/>
      <c r="C66" s="4"/>
      <c r="D66" s="4"/>
      <c r="E66" s="5"/>
      <c r="F66" s="6"/>
      <c r="G66" s="4"/>
      <c r="H66" s="4"/>
      <c r="I66" s="4"/>
      <c r="J66" s="4"/>
      <c r="K66" s="5"/>
    </row>
    <row r="67" spans="1:11" ht="43.5" customHeight="1">
      <c r="A67" s="7" t="s">
        <v>2</v>
      </c>
      <c r="B67" s="7" t="s">
        <v>7</v>
      </c>
      <c r="C67" s="7" t="s">
        <v>4</v>
      </c>
      <c r="D67" s="7" t="s">
        <v>5</v>
      </c>
      <c r="E67" s="7" t="s">
        <v>6</v>
      </c>
      <c r="F67" s="8"/>
      <c r="G67" s="9" t="s">
        <v>2</v>
      </c>
      <c r="H67" s="7" t="s">
        <v>7</v>
      </c>
      <c r="I67" s="7" t="s">
        <v>4</v>
      </c>
      <c r="J67" s="16" t="s">
        <v>5</v>
      </c>
      <c r="K67" s="7" t="s">
        <v>6</v>
      </c>
    </row>
    <row r="68" spans="1:13" ht="38.25" customHeight="1">
      <c r="A68" s="10">
        <v>1</v>
      </c>
      <c r="B68" s="10">
        <v>259</v>
      </c>
      <c r="C68" s="10">
        <v>72.41</v>
      </c>
      <c r="D68" s="35">
        <f>C219/C94</f>
        <v>1.0171679896810175</v>
      </c>
      <c r="E68" s="11">
        <f aca="true" t="shared" si="4" ref="E68:E91">C68*$D$68</f>
        <v>73.65313413280248</v>
      </c>
      <c r="F68" s="12"/>
      <c r="G68" s="10">
        <v>1</v>
      </c>
      <c r="H68" s="10">
        <v>229</v>
      </c>
      <c r="I68" s="10">
        <v>79.08</v>
      </c>
      <c r="J68" s="35">
        <f>C219/I94</f>
        <v>0.9878600001835888</v>
      </c>
      <c r="K68" s="11">
        <f aca="true" t="shared" si="5" ref="K68:K91">I68*$J$68</f>
        <v>78.1199688145182</v>
      </c>
      <c r="M68" s="23"/>
    </row>
    <row r="69" spans="1:13" ht="38.25" customHeight="1">
      <c r="A69" s="10">
        <v>2</v>
      </c>
      <c r="B69" s="10">
        <v>228</v>
      </c>
      <c r="C69" s="10">
        <v>74.88</v>
      </c>
      <c r="D69" s="35"/>
      <c r="E69" s="11">
        <f t="shared" si="4"/>
        <v>76.16553906731458</v>
      </c>
      <c r="F69" s="12"/>
      <c r="G69" s="10">
        <v>2</v>
      </c>
      <c r="H69" s="10">
        <v>251</v>
      </c>
      <c r="I69" s="10">
        <v>79.47</v>
      </c>
      <c r="J69" s="35"/>
      <c r="K69" s="11">
        <f t="shared" si="5"/>
        <v>78.5052342145898</v>
      </c>
      <c r="M69" s="23"/>
    </row>
    <row r="70" spans="1:13" ht="38.25" customHeight="1">
      <c r="A70" s="10">
        <v>3</v>
      </c>
      <c r="B70" s="10">
        <v>235</v>
      </c>
      <c r="C70" s="10">
        <v>76.66</v>
      </c>
      <c r="D70" s="35"/>
      <c r="E70" s="11">
        <f t="shared" si="4"/>
        <v>77.9760980889468</v>
      </c>
      <c r="F70" s="12"/>
      <c r="G70" s="10">
        <v>3</v>
      </c>
      <c r="H70" s="10">
        <v>222</v>
      </c>
      <c r="I70" s="10">
        <v>80.4</v>
      </c>
      <c r="J70" s="35"/>
      <c r="K70" s="11">
        <f t="shared" si="5"/>
        <v>79.42394401476054</v>
      </c>
      <c r="M70" s="23"/>
    </row>
    <row r="71" spans="1:13" ht="38.25" customHeight="1">
      <c r="A71" s="10">
        <v>4</v>
      </c>
      <c r="B71" s="10">
        <v>234</v>
      </c>
      <c r="C71" s="10">
        <v>77.3</v>
      </c>
      <c r="D71" s="35"/>
      <c r="E71" s="11">
        <f t="shared" si="4"/>
        <v>78.62708560234265</v>
      </c>
      <c r="F71" s="12"/>
      <c r="G71" s="10">
        <v>4</v>
      </c>
      <c r="H71" s="10">
        <v>219</v>
      </c>
      <c r="I71" s="10">
        <v>78.66</v>
      </c>
      <c r="J71" s="35"/>
      <c r="K71" s="11">
        <f t="shared" si="5"/>
        <v>77.70506761444109</v>
      </c>
      <c r="M71" s="23"/>
    </row>
    <row r="72" spans="1:13" ht="38.25" customHeight="1">
      <c r="A72" s="10">
        <v>5</v>
      </c>
      <c r="B72" s="10">
        <v>260</v>
      </c>
      <c r="C72" s="10">
        <v>75.11</v>
      </c>
      <c r="D72" s="35"/>
      <c r="E72" s="11">
        <f t="shared" si="4"/>
        <v>76.39948770494122</v>
      </c>
      <c r="F72" s="12"/>
      <c r="G72" s="10">
        <v>5</v>
      </c>
      <c r="H72" s="10">
        <v>240</v>
      </c>
      <c r="I72" s="10">
        <v>77.87</v>
      </c>
      <c r="J72" s="35"/>
      <c r="K72" s="11">
        <f t="shared" si="5"/>
        <v>76.92465821429606</v>
      </c>
      <c r="M72" s="23"/>
    </row>
    <row r="73" spans="1:13" ht="38.25" customHeight="1">
      <c r="A73" s="10">
        <v>6</v>
      </c>
      <c r="B73" s="10">
        <v>214</v>
      </c>
      <c r="C73" s="10">
        <v>75.15</v>
      </c>
      <c r="D73" s="35"/>
      <c r="E73" s="11">
        <f t="shared" si="4"/>
        <v>76.44017442452848</v>
      </c>
      <c r="F73" s="12"/>
      <c r="G73" s="10">
        <v>6</v>
      </c>
      <c r="H73" s="10">
        <v>210</v>
      </c>
      <c r="I73" s="10">
        <v>76.82</v>
      </c>
      <c r="J73" s="35"/>
      <c r="K73" s="11">
        <f t="shared" si="5"/>
        <v>75.88740521410328</v>
      </c>
      <c r="M73" s="23"/>
    </row>
    <row r="74" spans="1:13" ht="38.25" customHeight="1">
      <c r="A74" s="10">
        <v>7</v>
      </c>
      <c r="B74" s="10">
        <v>226</v>
      </c>
      <c r="C74" s="10">
        <v>77.17</v>
      </c>
      <c r="D74" s="35"/>
      <c r="E74" s="11">
        <f t="shared" si="4"/>
        <v>78.49485376368412</v>
      </c>
      <c r="F74" s="12"/>
      <c r="G74" s="10">
        <v>7</v>
      </c>
      <c r="H74" s="10">
        <v>255</v>
      </c>
      <c r="I74" s="10">
        <v>77.7</v>
      </c>
      <c r="J74" s="35"/>
      <c r="K74" s="11">
        <f t="shared" si="5"/>
        <v>76.75672201426485</v>
      </c>
      <c r="M74" s="23"/>
    </row>
    <row r="75" spans="1:13" ht="38.25" customHeight="1">
      <c r="A75" s="10">
        <v>8</v>
      </c>
      <c r="B75" s="10">
        <v>236</v>
      </c>
      <c r="C75" s="10">
        <v>77.12</v>
      </c>
      <c r="D75" s="35"/>
      <c r="E75" s="11">
        <f t="shared" si="4"/>
        <v>78.44399536420008</v>
      </c>
      <c r="F75" s="12"/>
      <c r="G75" s="10">
        <v>8</v>
      </c>
      <c r="H75" s="10">
        <v>237</v>
      </c>
      <c r="I75" s="10">
        <v>77.26</v>
      </c>
      <c r="J75" s="35"/>
      <c r="K75" s="11">
        <f t="shared" si="5"/>
        <v>76.32206361418407</v>
      </c>
      <c r="M75" s="23"/>
    </row>
    <row r="76" spans="1:13" ht="38.25" customHeight="1">
      <c r="A76" s="10">
        <v>9</v>
      </c>
      <c r="B76" s="10">
        <v>238</v>
      </c>
      <c r="C76" s="10">
        <v>73.02</v>
      </c>
      <c r="D76" s="35"/>
      <c r="E76" s="11">
        <f t="shared" si="4"/>
        <v>74.2736066065079</v>
      </c>
      <c r="F76" s="12"/>
      <c r="G76" s="10">
        <v>9</v>
      </c>
      <c r="H76" s="10">
        <v>243</v>
      </c>
      <c r="I76" s="10">
        <v>80.1</v>
      </c>
      <c r="J76" s="35"/>
      <c r="K76" s="11">
        <f t="shared" si="5"/>
        <v>79.12758601470546</v>
      </c>
      <c r="M76" s="23"/>
    </row>
    <row r="77" spans="1:13" ht="38.25" customHeight="1">
      <c r="A77" s="10">
        <v>10</v>
      </c>
      <c r="B77" s="10">
        <v>213</v>
      </c>
      <c r="C77" s="10">
        <v>76.1</v>
      </c>
      <c r="D77" s="35"/>
      <c r="E77" s="11">
        <f t="shared" si="4"/>
        <v>77.40648401472542</v>
      </c>
      <c r="F77" s="12"/>
      <c r="G77" s="10">
        <v>10</v>
      </c>
      <c r="H77" s="10">
        <v>212</v>
      </c>
      <c r="I77" s="10">
        <v>82.33</v>
      </c>
      <c r="J77" s="35"/>
      <c r="K77" s="11">
        <f t="shared" si="5"/>
        <v>81.33051381511486</v>
      </c>
      <c r="M77" s="23"/>
    </row>
    <row r="78" spans="1:13" ht="38.25" customHeight="1">
      <c r="A78" s="10">
        <v>11</v>
      </c>
      <c r="B78" s="10">
        <v>247</v>
      </c>
      <c r="C78" s="10">
        <v>76.65</v>
      </c>
      <c r="D78" s="35"/>
      <c r="E78" s="11">
        <f t="shared" si="4"/>
        <v>77.96592640905</v>
      </c>
      <c r="F78" s="12"/>
      <c r="G78" s="10">
        <v>11</v>
      </c>
      <c r="H78" s="10">
        <v>223</v>
      </c>
      <c r="I78" s="10">
        <v>77.96</v>
      </c>
      <c r="J78" s="35"/>
      <c r="K78" s="11">
        <f t="shared" si="5"/>
        <v>77.01356561431257</v>
      </c>
      <c r="M78" s="23"/>
    </row>
    <row r="79" spans="1:13" ht="38.25" customHeight="1">
      <c r="A79" s="10">
        <v>12</v>
      </c>
      <c r="B79" s="10">
        <v>241</v>
      </c>
      <c r="C79" s="10">
        <v>79.31</v>
      </c>
      <c r="D79" s="35"/>
      <c r="E79" s="11">
        <f t="shared" si="4"/>
        <v>80.6715932616015</v>
      </c>
      <c r="F79" s="12"/>
      <c r="G79" s="10">
        <v>12</v>
      </c>
      <c r="H79" s="10">
        <v>253</v>
      </c>
      <c r="I79" s="10">
        <v>78.23</v>
      </c>
      <c r="J79" s="35"/>
      <c r="K79" s="11">
        <f t="shared" si="5"/>
        <v>77.28028781436215</v>
      </c>
      <c r="M79" s="23"/>
    </row>
    <row r="80" spans="1:13" ht="38.25" customHeight="1">
      <c r="A80" s="10">
        <v>13</v>
      </c>
      <c r="B80" s="10">
        <v>239</v>
      </c>
      <c r="C80" s="10">
        <v>74.02</v>
      </c>
      <c r="D80" s="35"/>
      <c r="E80" s="11">
        <f t="shared" si="4"/>
        <v>75.29077459618891</v>
      </c>
      <c r="F80" s="12"/>
      <c r="G80" s="10">
        <v>13</v>
      </c>
      <c r="H80" s="10">
        <v>224</v>
      </c>
      <c r="I80" s="10">
        <v>77.99</v>
      </c>
      <c r="J80" s="35"/>
      <c r="K80" s="11">
        <f t="shared" si="5"/>
        <v>77.04320141431808</v>
      </c>
      <c r="M80" s="23"/>
    </row>
    <row r="81" spans="1:13" ht="38.25" customHeight="1">
      <c r="A81" s="10">
        <v>14</v>
      </c>
      <c r="B81" s="10">
        <v>217</v>
      </c>
      <c r="C81" s="10">
        <v>77.77</v>
      </c>
      <c r="D81" s="35"/>
      <c r="E81" s="11">
        <f t="shared" si="4"/>
        <v>79.10515455749272</v>
      </c>
      <c r="F81" s="12"/>
      <c r="G81" s="10">
        <v>14</v>
      </c>
      <c r="H81" s="10">
        <v>215</v>
      </c>
      <c r="I81" s="10">
        <v>78.76</v>
      </c>
      <c r="J81" s="35"/>
      <c r="K81" s="11">
        <f t="shared" si="5"/>
        <v>77.80385361445946</v>
      </c>
      <c r="M81" s="23"/>
    </row>
    <row r="82" spans="1:13" ht="38.25" customHeight="1">
      <c r="A82" s="10">
        <v>15</v>
      </c>
      <c r="B82" s="10">
        <v>209</v>
      </c>
      <c r="C82" s="10">
        <v>77.79</v>
      </c>
      <c r="D82" s="35"/>
      <c r="E82" s="11">
        <f t="shared" si="4"/>
        <v>79.12549791728635</v>
      </c>
      <c r="F82" s="12"/>
      <c r="G82" s="10">
        <v>15</v>
      </c>
      <c r="H82" s="10">
        <v>256</v>
      </c>
      <c r="I82" s="10">
        <v>79.3</v>
      </c>
      <c r="J82" s="35"/>
      <c r="K82" s="11">
        <f t="shared" si="5"/>
        <v>78.33729801455858</v>
      </c>
      <c r="M82" s="23"/>
    </row>
    <row r="83" spans="1:13" ht="38.25" customHeight="1">
      <c r="A83" s="10">
        <v>16</v>
      </c>
      <c r="B83" s="10">
        <v>233</v>
      </c>
      <c r="C83" s="10">
        <v>74.1</v>
      </c>
      <c r="D83" s="35"/>
      <c r="E83" s="11">
        <f t="shared" si="4"/>
        <v>75.3721480353634</v>
      </c>
      <c r="F83" s="12"/>
      <c r="G83" s="10">
        <v>16</v>
      </c>
      <c r="H83" s="10">
        <v>257</v>
      </c>
      <c r="I83" s="10">
        <v>76.1</v>
      </c>
      <c r="J83" s="35"/>
      <c r="K83" s="11">
        <f t="shared" si="5"/>
        <v>75.1761460139711</v>
      </c>
      <c r="M83" s="23"/>
    </row>
    <row r="84" spans="1:13" ht="38.25" customHeight="1">
      <c r="A84" s="10">
        <v>17</v>
      </c>
      <c r="B84" s="10">
        <v>216</v>
      </c>
      <c r="C84" s="10">
        <v>78.36</v>
      </c>
      <c r="D84" s="35"/>
      <c r="E84" s="11">
        <f t="shared" si="4"/>
        <v>79.70528367140453</v>
      </c>
      <c r="F84" s="12"/>
      <c r="G84" s="10">
        <v>17</v>
      </c>
      <c r="H84" s="10">
        <v>218</v>
      </c>
      <c r="I84" s="10">
        <v>79.5</v>
      </c>
      <c r="J84" s="35"/>
      <c r="K84" s="11">
        <f t="shared" si="5"/>
        <v>78.53487001459531</v>
      </c>
      <c r="M84" s="23"/>
    </row>
    <row r="85" spans="1:13" ht="38.25" customHeight="1">
      <c r="A85" s="10">
        <v>18</v>
      </c>
      <c r="B85" s="10">
        <v>225</v>
      </c>
      <c r="C85" s="10">
        <v>77.57</v>
      </c>
      <c r="D85" s="35"/>
      <c r="E85" s="11">
        <f t="shared" si="4"/>
        <v>78.90172095955653</v>
      </c>
      <c r="F85" s="12"/>
      <c r="G85" s="10">
        <v>18</v>
      </c>
      <c r="H85" s="10">
        <v>211</v>
      </c>
      <c r="I85" s="10">
        <v>79.16</v>
      </c>
      <c r="J85" s="35"/>
      <c r="K85" s="11">
        <f t="shared" si="5"/>
        <v>78.19899761453289</v>
      </c>
      <c r="M85" s="23"/>
    </row>
    <row r="86" spans="1:13" ht="38.25" customHeight="1">
      <c r="A86" s="10">
        <v>19</v>
      </c>
      <c r="B86" s="10">
        <v>250</v>
      </c>
      <c r="C86" s="10">
        <v>78</v>
      </c>
      <c r="D86" s="35"/>
      <c r="E86" s="11">
        <f t="shared" si="4"/>
        <v>79.33910319511936</v>
      </c>
      <c r="F86" s="12"/>
      <c r="G86" s="10">
        <v>19</v>
      </c>
      <c r="H86" s="10">
        <v>242</v>
      </c>
      <c r="I86" s="10">
        <v>79.76</v>
      </c>
      <c r="J86" s="35"/>
      <c r="K86" s="11">
        <f t="shared" si="5"/>
        <v>78.79171361464304</v>
      </c>
      <c r="M86" s="23"/>
    </row>
    <row r="87" spans="1:13" ht="38.25" customHeight="1">
      <c r="A87" s="10">
        <v>20</v>
      </c>
      <c r="B87" s="10">
        <v>221</v>
      </c>
      <c r="C87" s="10">
        <v>77.43</v>
      </c>
      <c r="D87" s="35"/>
      <c r="E87" s="11">
        <f t="shared" si="4"/>
        <v>78.75931744100119</v>
      </c>
      <c r="F87" s="12"/>
      <c r="G87" s="10">
        <v>20</v>
      </c>
      <c r="H87" s="10">
        <v>248</v>
      </c>
      <c r="I87" s="10">
        <v>80.1</v>
      </c>
      <c r="J87" s="35"/>
      <c r="K87" s="11">
        <f t="shared" si="5"/>
        <v>79.12758601470546</v>
      </c>
      <c r="M87" s="23"/>
    </row>
    <row r="88" spans="1:13" ht="38.25" customHeight="1">
      <c r="A88" s="10">
        <v>21</v>
      </c>
      <c r="B88" s="10">
        <v>249</v>
      </c>
      <c r="C88" s="10">
        <v>78.03</v>
      </c>
      <c r="D88" s="35"/>
      <c r="E88" s="11">
        <f t="shared" si="4"/>
        <v>79.36961823480979</v>
      </c>
      <c r="F88" s="12"/>
      <c r="G88" s="10">
        <v>21</v>
      </c>
      <c r="H88" s="10">
        <v>246</v>
      </c>
      <c r="I88" s="10">
        <v>77.64</v>
      </c>
      <c r="J88" s="35"/>
      <c r="K88" s="11">
        <f t="shared" si="5"/>
        <v>76.69745041425384</v>
      </c>
      <c r="M88" s="23"/>
    </row>
    <row r="89" spans="1:13" ht="38.25" customHeight="1">
      <c r="A89" s="10">
        <v>22</v>
      </c>
      <c r="B89" s="10">
        <v>258</v>
      </c>
      <c r="C89" s="10">
        <v>76.69</v>
      </c>
      <c r="D89" s="35"/>
      <c r="E89" s="11">
        <f t="shared" si="4"/>
        <v>78.00661312863723</v>
      </c>
      <c r="F89" s="12"/>
      <c r="G89" s="10">
        <v>22</v>
      </c>
      <c r="H89" s="10">
        <v>232</v>
      </c>
      <c r="I89" s="10">
        <v>77.99</v>
      </c>
      <c r="J89" s="35"/>
      <c r="K89" s="11">
        <f t="shared" si="5"/>
        <v>77.04320141431808</v>
      </c>
      <c r="M89" s="23"/>
    </row>
    <row r="90" spans="1:13" ht="38.25" customHeight="1">
      <c r="A90" s="10">
        <v>23</v>
      </c>
      <c r="B90" s="10">
        <v>220</v>
      </c>
      <c r="C90" s="10">
        <v>76.89</v>
      </c>
      <c r="D90" s="35"/>
      <c r="E90" s="11">
        <f t="shared" si="4"/>
        <v>78.21004672657344</v>
      </c>
      <c r="F90" s="12"/>
      <c r="G90" s="10">
        <v>23</v>
      </c>
      <c r="H90" s="10">
        <v>230</v>
      </c>
      <c r="I90" s="10">
        <v>79.3</v>
      </c>
      <c r="J90" s="35"/>
      <c r="K90" s="11">
        <f t="shared" si="5"/>
        <v>78.33729801455858</v>
      </c>
      <c r="M90" s="23"/>
    </row>
    <row r="91" spans="1:13" ht="38.25" customHeight="1">
      <c r="A91" s="10">
        <v>24</v>
      </c>
      <c r="B91" s="10">
        <v>244</v>
      </c>
      <c r="C91" s="10">
        <v>75.83</v>
      </c>
      <c r="D91" s="35"/>
      <c r="E91" s="11">
        <f t="shared" si="4"/>
        <v>77.13184865751155</v>
      </c>
      <c r="F91" s="12"/>
      <c r="G91" s="10">
        <v>24</v>
      </c>
      <c r="H91" s="10">
        <v>254</v>
      </c>
      <c r="I91" s="10">
        <v>79.83</v>
      </c>
      <c r="J91" s="35"/>
      <c r="K91" s="11">
        <f t="shared" si="5"/>
        <v>78.86086381465589</v>
      </c>
      <c r="M91" s="23"/>
    </row>
    <row r="92" spans="1:11" ht="38.25" customHeight="1">
      <c r="A92" s="36" t="s">
        <v>8</v>
      </c>
      <c r="B92" s="36"/>
      <c r="C92" s="37">
        <f>(SUM(C68:C91)-LARGE(C68:C91,1)-LARGE(C68:C91,2)-SMALL(C68:C91,1)-SMALL(C68:C91,2))</f>
        <v>1530.2599999999998</v>
      </c>
      <c r="D92" s="35"/>
      <c r="E92" s="35"/>
      <c r="F92" s="12"/>
      <c r="G92" s="36" t="s">
        <v>8</v>
      </c>
      <c r="H92" s="36"/>
      <c r="I92" s="37">
        <f>(SUM(I68:I91)-LARGE(I68:I91,1)-LARGE(I68:I91,2)-SMALL(I68:I91,1)-SMALL(I68:I91,2))</f>
        <v>1575.66</v>
      </c>
      <c r="J92" s="35"/>
      <c r="K92" s="37"/>
    </row>
    <row r="93" spans="1:11" ht="41.25" customHeight="1">
      <c r="A93" s="36"/>
      <c r="B93" s="36"/>
      <c r="C93" s="37"/>
      <c r="D93" s="35"/>
      <c r="E93" s="35"/>
      <c r="F93" s="12"/>
      <c r="G93" s="36"/>
      <c r="H93" s="36"/>
      <c r="I93" s="37"/>
      <c r="J93" s="35"/>
      <c r="K93" s="37"/>
    </row>
    <row r="94" spans="1:11" ht="38.25" customHeight="1">
      <c r="A94" s="48" t="s">
        <v>9</v>
      </c>
      <c r="B94" s="48"/>
      <c r="C94" s="17">
        <f>C92/20</f>
        <v>76.51299999999999</v>
      </c>
      <c r="D94" s="35"/>
      <c r="E94" s="35"/>
      <c r="F94" s="18"/>
      <c r="G94" s="48" t="s">
        <v>9</v>
      </c>
      <c r="H94" s="48"/>
      <c r="I94" s="17">
        <f>I92/20</f>
        <v>78.783</v>
      </c>
      <c r="J94" s="35"/>
      <c r="K94" s="37"/>
    </row>
    <row r="95" spans="1:11" ht="40.5" customHeight="1">
      <c r="A95" s="51" t="s">
        <v>14</v>
      </c>
      <c r="B95" s="51"/>
      <c r="C95" s="51"/>
      <c r="D95" s="51"/>
      <c r="E95" s="52"/>
      <c r="F95" s="3"/>
      <c r="G95" s="51" t="s">
        <v>15</v>
      </c>
      <c r="H95" s="51"/>
      <c r="I95" s="51"/>
      <c r="J95" s="51"/>
      <c r="K95" s="52"/>
    </row>
    <row r="96" spans="1:11" ht="20.25" customHeight="1">
      <c r="A96" s="4"/>
      <c r="B96" s="4"/>
      <c r="C96" s="4"/>
      <c r="D96" s="4"/>
      <c r="E96" s="5"/>
      <c r="F96" s="6"/>
      <c r="G96" s="4"/>
      <c r="H96" s="4"/>
      <c r="I96" s="4"/>
      <c r="J96" s="4"/>
      <c r="K96" s="5"/>
    </row>
    <row r="97" spans="1:11" ht="43.5" customHeight="1">
      <c r="A97" s="7" t="s">
        <v>2</v>
      </c>
      <c r="B97" s="7" t="s">
        <v>7</v>
      </c>
      <c r="C97" s="7" t="s">
        <v>4</v>
      </c>
      <c r="D97" s="7" t="s">
        <v>5</v>
      </c>
      <c r="E97" s="7" t="s">
        <v>6</v>
      </c>
      <c r="F97" s="8"/>
      <c r="G97" s="9" t="s">
        <v>2</v>
      </c>
      <c r="H97" s="7" t="s">
        <v>7</v>
      </c>
      <c r="I97" s="7" t="s">
        <v>4</v>
      </c>
      <c r="J97" s="16" t="s">
        <v>5</v>
      </c>
      <c r="K97" s="7" t="s">
        <v>6</v>
      </c>
    </row>
    <row r="98" spans="1:13" ht="38.25" customHeight="1">
      <c r="A98" s="10">
        <v>1</v>
      </c>
      <c r="B98" s="10">
        <v>181</v>
      </c>
      <c r="C98" s="10">
        <v>79.88</v>
      </c>
      <c r="D98" s="35">
        <f>C219/C125</f>
        <v>0.9788509479620148</v>
      </c>
      <c r="E98" s="11">
        <f>C98*$D$98</f>
        <v>78.19061372320573</v>
      </c>
      <c r="F98" s="12"/>
      <c r="G98" s="10">
        <v>1</v>
      </c>
      <c r="H98" s="10">
        <v>175</v>
      </c>
      <c r="I98" s="10">
        <v>77.61</v>
      </c>
      <c r="J98" s="35">
        <f>C219/I125</f>
        <v>0.9946190739311936</v>
      </c>
      <c r="K98" s="11">
        <f>I98*$J$98</f>
        <v>77.19238632779994</v>
      </c>
      <c r="M98" s="23"/>
    </row>
    <row r="99" spans="1:13" ht="38.25" customHeight="1">
      <c r="A99" s="10">
        <v>2</v>
      </c>
      <c r="B99" s="10">
        <v>183</v>
      </c>
      <c r="C99" s="10">
        <v>80.12</v>
      </c>
      <c r="D99" s="35"/>
      <c r="E99" s="11">
        <f aca="true" t="shared" si="6" ref="E99:E122">C99*$D$98</f>
        <v>78.42553795071663</v>
      </c>
      <c r="F99" s="12"/>
      <c r="G99" s="10">
        <v>2</v>
      </c>
      <c r="H99" s="10">
        <v>197</v>
      </c>
      <c r="I99" s="10">
        <v>63.42</v>
      </c>
      <c r="J99" s="35"/>
      <c r="K99" s="11">
        <f aca="true" t="shared" si="7" ref="K99:K122">I99*$J$98</f>
        <v>63.078741668716305</v>
      </c>
      <c r="M99" s="23"/>
    </row>
    <row r="100" spans="1:13" ht="38.25" customHeight="1">
      <c r="A100" s="10">
        <v>3</v>
      </c>
      <c r="B100" s="10">
        <v>167</v>
      </c>
      <c r="C100" s="10">
        <v>79.9</v>
      </c>
      <c r="D100" s="35"/>
      <c r="E100" s="11">
        <f t="shared" si="6"/>
        <v>78.21019074216498</v>
      </c>
      <c r="F100" s="12"/>
      <c r="G100" s="10">
        <v>3</v>
      </c>
      <c r="H100" s="10">
        <v>188</v>
      </c>
      <c r="I100" s="10">
        <v>80.11</v>
      </c>
      <c r="J100" s="35"/>
      <c r="K100" s="11">
        <f t="shared" si="7"/>
        <v>79.67893401262792</v>
      </c>
      <c r="M100" s="23"/>
    </row>
    <row r="101" spans="1:13" ht="38.25" customHeight="1">
      <c r="A101" s="10">
        <v>4</v>
      </c>
      <c r="B101" s="10">
        <v>172</v>
      </c>
      <c r="C101" s="10">
        <v>80.96</v>
      </c>
      <c r="D101" s="35"/>
      <c r="E101" s="11">
        <f t="shared" si="6"/>
        <v>79.2477727470047</v>
      </c>
      <c r="F101" s="12"/>
      <c r="G101" s="10">
        <v>4</v>
      </c>
      <c r="H101" s="10">
        <v>170</v>
      </c>
      <c r="I101" s="10">
        <v>78.35</v>
      </c>
      <c r="J101" s="35"/>
      <c r="K101" s="11">
        <f t="shared" si="7"/>
        <v>77.92840444250902</v>
      </c>
      <c r="M101" s="23"/>
    </row>
    <row r="102" spans="1:13" ht="38.25" customHeight="1">
      <c r="A102" s="10">
        <v>5</v>
      </c>
      <c r="B102" s="10">
        <v>171</v>
      </c>
      <c r="C102" s="10">
        <v>71.96</v>
      </c>
      <c r="D102" s="35"/>
      <c r="E102" s="11">
        <f t="shared" si="6"/>
        <v>70.43811421534657</v>
      </c>
      <c r="F102" s="12"/>
      <c r="G102" s="10">
        <v>5</v>
      </c>
      <c r="H102" s="10">
        <v>204</v>
      </c>
      <c r="I102" s="10">
        <v>76.65</v>
      </c>
      <c r="J102" s="35"/>
      <c r="K102" s="11">
        <f t="shared" si="7"/>
        <v>76.237552016826</v>
      </c>
      <c r="M102" s="23"/>
    </row>
    <row r="103" spans="1:13" ht="38.25" customHeight="1">
      <c r="A103" s="10">
        <v>6</v>
      </c>
      <c r="B103" s="10">
        <v>187</v>
      </c>
      <c r="C103" s="10">
        <v>80.77</v>
      </c>
      <c r="D103" s="35"/>
      <c r="E103" s="11">
        <f t="shared" si="6"/>
        <v>79.06179106689193</v>
      </c>
      <c r="F103" s="12"/>
      <c r="G103" s="10">
        <v>6</v>
      </c>
      <c r="H103" s="10">
        <v>192</v>
      </c>
      <c r="I103" s="10">
        <v>79.94</v>
      </c>
      <c r="J103" s="35"/>
      <c r="K103" s="11">
        <f t="shared" si="7"/>
        <v>79.50984877005962</v>
      </c>
      <c r="M103" s="23"/>
    </row>
    <row r="104" spans="1:13" ht="38.25" customHeight="1">
      <c r="A104" s="10">
        <v>7</v>
      </c>
      <c r="B104" s="10">
        <v>166</v>
      </c>
      <c r="C104" s="10">
        <v>78.85</v>
      </c>
      <c r="D104" s="35"/>
      <c r="E104" s="11">
        <f t="shared" si="6"/>
        <v>77.18239724680485</v>
      </c>
      <c r="F104" s="12"/>
      <c r="G104" s="10">
        <v>7</v>
      </c>
      <c r="H104" s="10">
        <v>194</v>
      </c>
      <c r="I104" s="10">
        <v>78.88</v>
      </c>
      <c r="J104" s="35"/>
      <c r="K104" s="11">
        <f t="shared" si="7"/>
        <v>78.45555255169255</v>
      </c>
      <c r="M104" s="23"/>
    </row>
    <row r="105" spans="1:13" ht="38.25" customHeight="1">
      <c r="A105" s="10">
        <v>8</v>
      </c>
      <c r="B105" s="10">
        <v>161</v>
      </c>
      <c r="C105" s="10">
        <v>79.8</v>
      </c>
      <c r="D105" s="35"/>
      <c r="E105" s="11">
        <f t="shared" si="6"/>
        <v>78.11230564736877</v>
      </c>
      <c r="F105" s="12"/>
      <c r="G105" s="10">
        <v>8</v>
      </c>
      <c r="H105" s="10">
        <v>180</v>
      </c>
      <c r="I105" s="10">
        <v>78.93</v>
      </c>
      <c r="J105" s="35"/>
      <c r="K105" s="11">
        <f t="shared" si="7"/>
        <v>78.50528350538912</v>
      </c>
      <c r="M105" s="23"/>
    </row>
    <row r="106" spans="1:13" ht="38.25" customHeight="1">
      <c r="A106" s="10">
        <v>9</v>
      </c>
      <c r="B106" s="10">
        <v>158</v>
      </c>
      <c r="C106" s="11">
        <v>77.71</v>
      </c>
      <c r="D106" s="35"/>
      <c r="E106" s="11">
        <f t="shared" si="6"/>
        <v>76.06650716612816</v>
      </c>
      <c r="F106" s="12"/>
      <c r="G106" s="10">
        <v>9</v>
      </c>
      <c r="H106" s="10">
        <v>199</v>
      </c>
      <c r="I106" s="10">
        <v>80.55</v>
      </c>
      <c r="J106" s="35"/>
      <c r="K106" s="11">
        <f t="shared" si="7"/>
        <v>80.11656640515764</v>
      </c>
      <c r="M106" s="23"/>
    </row>
    <row r="107" spans="1:13" ht="38.25" customHeight="1">
      <c r="A107" s="10">
        <v>10</v>
      </c>
      <c r="B107" s="10">
        <v>179</v>
      </c>
      <c r="C107" s="10">
        <v>80.69</v>
      </c>
      <c r="D107" s="35"/>
      <c r="E107" s="11">
        <f t="shared" si="6"/>
        <v>78.98348299105497</v>
      </c>
      <c r="F107" s="12"/>
      <c r="G107" s="10">
        <v>10</v>
      </c>
      <c r="H107" s="10">
        <v>168</v>
      </c>
      <c r="I107" s="10">
        <v>61.64</v>
      </c>
      <c r="J107" s="35"/>
      <c r="K107" s="11">
        <f t="shared" si="7"/>
        <v>61.30831971711878</v>
      </c>
      <c r="M107" s="23"/>
    </row>
    <row r="108" spans="1:13" ht="38.25" customHeight="1">
      <c r="A108" s="10">
        <v>11</v>
      </c>
      <c r="B108" s="10">
        <v>201</v>
      </c>
      <c r="C108" s="10">
        <v>78.44</v>
      </c>
      <c r="D108" s="35"/>
      <c r="E108" s="11">
        <f t="shared" si="6"/>
        <v>76.78106835814043</v>
      </c>
      <c r="F108" s="12"/>
      <c r="G108" s="10">
        <v>11</v>
      </c>
      <c r="H108" s="10">
        <v>163</v>
      </c>
      <c r="I108" s="10">
        <v>77.67</v>
      </c>
      <c r="J108" s="35"/>
      <c r="K108" s="11">
        <f t="shared" si="7"/>
        <v>77.25206347223582</v>
      </c>
      <c r="M108" s="23"/>
    </row>
    <row r="109" spans="1:13" ht="38.25" customHeight="1">
      <c r="A109" s="10">
        <v>12</v>
      </c>
      <c r="B109" s="10">
        <v>162</v>
      </c>
      <c r="C109" s="10">
        <v>78.7</v>
      </c>
      <c r="D109" s="35"/>
      <c r="E109" s="11">
        <f t="shared" si="6"/>
        <v>77.03556960461057</v>
      </c>
      <c r="F109" s="12"/>
      <c r="G109" s="10">
        <v>12</v>
      </c>
      <c r="H109" s="10">
        <v>177</v>
      </c>
      <c r="I109" s="10">
        <v>78.62</v>
      </c>
      <c r="J109" s="35"/>
      <c r="K109" s="11">
        <f t="shared" si="7"/>
        <v>78.19695159247046</v>
      </c>
      <c r="M109" s="23"/>
    </row>
    <row r="110" spans="1:13" ht="38.25" customHeight="1">
      <c r="A110" s="10">
        <v>13</v>
      </c>
      <c r="B110" s="10">
        <v>189</v>
      </c>
      <c r="C110" s="10">
        <v>78.89</v>
      </c>
      <c r="D110" s="35"/>
      <c r="E110" s="11">
        <f t="shared" si="6"/>
        <v>77.22155128472335</v>
      </c>
      <c r="F110" s="12"/>
      <c r="G110" s="10">
        <v>13</v>
      </c>
      <c r="H110" s="10">
        <v>159</v>
      </c>
      <c r="I110" s="10">
        <v>78</v>
      </c>
      <c r="J110" s="35"/>
      <c r="K110" s="11">
        <f t="shared" si="7"/>
        <v>77.5802877666331</v>
      </c>
      <c r="M110" s="23"/>
    </row>
    <row r="111" spans="1:13" ht="38.25" customHeight="1">
      <c r="A111" s="10">
        <v>14</v>
      </c>
      <c r="B111" s="10">
        <v>185</v>
      </c>
      <c r="C111" s="10">
        <v>76.17</v>
      </c>
      <c r="D111" s="35"/>
      <c r="E111" s="11">
        <f t="shared" si="6"/>
        <v>74.55907670626667</v>
      </c>
      <c r="F111" s="12"/>
      <c r="G111" s="10">
        <v>14</v>
      </c>
      <c r="H111" s="10">
        <v>191</v>
      </c>
      <c r="I111" s="10">
        <v>76.18</v>
      </c>
      <c r="J111" s="35"/>
      <c r="K111" s="11">
        <f t="shared" si="7"/>
        <v>75.77008105207834</v>
      </c>
      <c r="M111" s="23"/>
    </row>
    <row r="112" spans="1:13" ht="38.25" customHeight="1">
      <c r="A112" s="10">
        <v>15</v>
      </c>
      <c r="B112" s="10">
        <v>165</v>
      </c>
      <c r="C112" s="10">
        <v>80.58</v>
      </c>
      <c r="D112" s="35"/>
      <c r="E112" s="11">
        <f t="shared" si="6"/>
        <v>78.87580938677915</v>
      </c>
      <c r="F112" s="12"/>
      <c r="G112" s="10">
        <v>15</v>
      </c>
      <c r="H112" s="10">
        <v>206</v>
      </c>
      <c r="I112" s="10">
        <v>77.05</v>
      </c>
      <c r="J112" s="35"/>
      <c r="K112" s="11">
        <f t="shared" si="7"/>
        <v>76.63539964639847</v>
      </c>
      <c r="M112" s="23"/>
    </row>
    <row r="113" spans="1:13" ht="38.25" customHeight="1">
      <c r="A113" s="10">
        <v>16</v>
      </c>
      <c r="B113" s="10">
        <v>160</v>
      </c>
      <c r="C113" s="10">
        <v>79.06</v>
      </c>
      <c r="D113" s="35"/>
      <c r="E113" s="11">
        <f t="shared" si="6"/>
        <v>77.3879559458769</v>
      </c>
      <c r="F113" s="12"/>
      <c r="G113" s="10">
        <v>16</v>
      </c>
      <c r="H113" s="10">
        <v>178</v>
      </c>
      <c r="I113" s="10">
        <v>79.05</v>
      </c>
      <c r="J113" s="35"/>
      <c r="K113" s="11">
        <f t="shared" si="7"/>
        <v>78.62463779426085</v>
      </c>
      <c r="M113" s="23"/>
    </row>
    <row r="114" spans="1:13" ht="38.25" customHeight="1">
      <c r="A114" s="10">
        <v>17</v>
      </c>
      <c r="B114" s="10">
        <v>207</v>
      </c>
      <c r="C114" s="10">
        <v>79.02</v>
      </c>
      <c r="D114" s="35"/>
      <c r="E114" s="11">
        <f t="shared" si="6"/>
        <v>77.3488019079584</v>
      </c>
      <c r="F114" s="12"/>
      <c r="G114" s="10">
        <v>17</v>
      </c>
      <c r="H114" s="10">
        <v>173</v>
      </c>
      <c r="I114" s="10">
        <v>77.98</v>
      </c>
      <c r="J114" s="35"/>
      <c r="K114" s="11">
        <f t="shared" si="7"/>
        <v>77.56039538515448</v>
      </c>
      <c r="M114" s="23"/>
    </row>
    <row r="115" spans="1:13" ht="38.25" customHeight="1">
      <c r="A115" s="10">
        <v>18</v>
      </c>
      <c r="B115" s="10">
        <v>164</v>
      </c>
      <c r="C115" s="10">
        <v>81.31</v>
      </c>
      <c r="D115" s="35"/>
      <c r="E115" s="11">
        <f t="shared" si="6"/>
        <v>79.59037057879142</v>
      </c>
      <c r="F115" s="12"/>
      <c r="G115" s="10">
        <v>18</v>
      </c>
      <c r="H115" s="10">
        <v>157</v>
      </c>
      <c r="I115" s="10">
        <v>78.66</v>
      </c>
      <c r="J115" s="35"/>
      <c r="K115" s="11">
        <f t="shared" si="7"/>
        <v>78.2367363554277</v>
      </c>
      <c r="M115" s="23"/>
    </row>
    <row r="116" spans="1:13" ht="38.25" customHeight="1">
      <c r="A116" s="10">
        <v>19</v>
      </c>
      <c r="B116" s="10">
        <v>198</v>
      </c>
      <c r="C116" s="10">
        <v>78.58</v>
      </c>
      <c r="D116" s="35"/>
      <c r="E116" s="11">
        <f t="shared" si="6"/>
        <v>76.91810749085512</v>
      </c>
      <c r="F116" s="12"/>
      <c r="G116" s="10">
        <v>19</v>
      </c>
      <c r="H116" s="10">
        <v>196</v>
      </c>
      <c r="I116" s="10">
        <v>81.17</v>
      </c>
      <c r="J116" s="35"/>
      <c r="K116" s="11">
        <f t="shared" si="7"/>
        <v>80.73323023099499</v>
      </c>
      <c r="M116" s="23"/>
    </row>
    <row r="117" spans="1:13" ht="38.25" customHeight="1">
      <c r="A117" s="10">
        <v>20</v>
      </c>
      <c r="B117" s="10">
        <v>208</v>
      </c>
      <c r="C117" s="11">
        <v>78.93</v>
      </c>
      <c r="D117" s="35"/>
      <c r="E117" s="11">
        <f t="shared" si="6"/>
        <v>77.26070532264183</v>
      </c>
      <c r="F117" s="12"/>
      <c r="G117" s="10">
        <v>20</v>
      </c>
      <c r="H117" s="10">
        <v>193</v>
      </c>
      <c r="I117" s="10">
        <v>78.71</v>
      </c>
      <c r="J117" s="35"/>
      <c r="K117" s="11">
        <f t="shared" si="7"/>
        <v>78.28646730912425</v>
      </c>
      <c r="M117" s="23"/>
    </row>
    <row r="118" spans="1:13" ht="38.25" customHeight="1">
      <c r="A118" s="10">
        <v>21</v>
      </c>
      <c r="B118" s="10">
        <v>195</v>
      </c>
      <c r="C118" s="10">
        <v>80.49</v>
      </c>
      <c r="D118" s="35"/>
      <c r="E118" s="11">
        <f t="shared" si="6"/>
        <v>78.78771280146256</v>
      </c>
      <c r="F118" s="12"/>
      <c r="G118" s="10">
        <v>21</v>
      </c>
      <c r="H118" s="10">
        <v>203</v>
      </c>
      <c r="I118" s="10">
        <v>76.92</v>
      </c>
      <c r="J118" s="35"/>
      <c r="K118" s="11">
        <f t="shared" si="7"/>
        <v>76.50609916678742</v>
      </c>
      <c r="M118" s="23"/>
    </row>
    <row r="119" spans="1:13" ht="38.25" customHeight="1">
      <c r="A119" s="10">
        <v>22</v>
      </c>
      <c r="B119" s="10">
        <v>182</v>
      </c>
      <c r="C119" s="10">
        <v>79.11</v>
      </c>
      <c r="D119" s="35"/>
      <c r="E119" s="11">
        <f t="shared" si="6"/>
        <v>77.43689849327498</v>
      </c>
      <c r="F119" s="12"/>
      <c r="G119" s="10">
        <v>22</v>
      </c>
      <c r="H119" s="10">
        <v>190</v>
      </c>
      <c r="I119" s="10">
        <v>77.24</v>
      </c>
      <c r="J119" s="35"/>
      <c r="K119" s="11">
        <f t="shared" si="7"/>
        <v>76.8243772704454</v>
      </c>
      <c r="M119" s="23"/>
    </row>
    <row r="120" spans="1:13" ht="38.25" customHeight="1">
      <c r="A120" s="10">
        <v>23</v>
      </c>
      <c r="B120" s="10">
        <v>176</v>
      </c>
      <c r="C120" s="10">
        <v>80.2</v>
      </c>
      <c r="D120" s="35"/>
      <c r="E120" s="11">
        <f t="shared" si="6"/>
        <v>78.50384602655359</v>
      </c>
      <c r="F120" s="12"/>
      <c r="G120" s="10">
        <v>23</v>
      </c>
      <c r="H120" s="10">
        <v>205</v>
      </c>
      <c r="I120" s="10">
        <v>81.89</v>
      </c>
      <c r="J120" s="35"/>
      <c r="K120" s="11">
        <f t="shared" si="7"/>
        <v>81.44935596422545</v>
      </c>
      <c r="M120" s="23"/>
    </row>
    <row r="121" spans="1:13" ht="38.25" customHeight="1">
      <c r="A121" s="10">
        <v>24</v>
      </c>
      <c r="B121" s="10">
        <v>174</v>
      </c>
      <c r="C121" s="10">
        <v>78.99</v>
      </c>
      <c r="D121" s="35"/>
      <c r="E121" s="11">
        <f t="shared" si="6"/>
        <v>77.31943637951954</v>
      </c>
      <c r="F121" s="12"/>
      <c r="G121" s="10">
        <v>24</v>
      </c>
      <c r="H121" s="10">
        <v>184</v>
      </c>
      <c r="I121" s="10">
        <v>78.53</v>
      </c>
      <c r="J121" s="35"/>
      <c r="K121" s="11">
        <f t="shared" si="7"/>
        <v>78.10743587581663</v>
      </c>
      <c r="M121" s="23"/>
    </row>
    <row r="122" spans="1:13" ht="38.25" customHeight="1">
      <c r="A122" s="10">
        <v>25</v>
      </c>
      <c r="B122" s="10">
        <v>169</v>
      </c>
      <c r="C122" s="11">
        <v>81.06</v>
      </c>
      <c r="D122" s="35"/>
      <c r="E122" s="11">
        <f t="shared" si="6"/>
        <v>79.34565784180091</v>
      </c>
      <c r="F122" s="12"/>
      <c r="G122" s="10">
        <v>25</v>
      </c>
      <c r="H122" s="10">
        <v>202</v>
      </c>
      <c r="I122" s="10">
        <v>77.57</v>
      </c>
      <c r="J122" s="35"/>
      <c r="K122" s="11">
        <f t="shared" si="7"/>
        <v>77.15260156484268</v>
      </c>
      <c r="M122" s="23"/>
    </row>
    <row r="123" spans="1:11" ht="38.25" customHeight="1">
      <c r="A123" s="36" t="s">
        <v>8</v>
      </c>
      <c r="B123" s="36"/>
      <c r="C123" s="37">
        <f>(SUM(C98:C122)-LARGE(C98:C122,1)-LARGE(C98:C122,2)-SMALL(C98:C122,1)-SMALL(C98:C122,2))</f>
        <v>1669.6699999999998</v>
      </c>
      <c r="D123" s="35"/>
      <c r="E123" s="37"/>
      <c r="F123" s="12"/>
      <c r="G123" s="36" t="s">
        <v>8</v>
      </c>
      <c r="H123" s="36"/>
      <c r="I123" s="37">
        <f>(SUM(I98:I122)-LARGE(I98:I122,1)-LARGE(I98:I122,2)-SMALL(I98:I122,1)-SMALL(I98:I122,2))</f>
        <v>1643.1999999999998</v>
      </c>
      <c r="J123" s="35"/>
      <c r="K123" s="35"/>
    </row>
    <row r="124" spans="1:11" ht="41.25" customHeight="1">
      <c r="A124" s="36"/>
      <c r="B124" s="36"/>
      <c r="C124" s="37"/>
      <c r="D124" s="35"/>
      <c r="E124" s="37"/>
      <c r="F124" s="12"/>
      <c r="G124" s="36"/>
      <c r="H124" s="36"/>
      <c r="I124" s="37"/>
      <c r="J124" s="35"/>
      <c r="K124" s="35"/>
    </row>
    <row r="125" spans="1:11" ht="38.25" customHeight="1">
      <c r="A125" s="48" t="s">
        <v>9</v>
      </c>
      <c r="B125" s="48"/>
      <c r="C125" s="17">
        <f>C123/21</f>
        <v>79.50809523809524</v>
      </c>
      <c r="D125" s="35"/>
      <c r="E125" s="37"/>
      <c r="F125" s="18"/>
      <c r="G125" s="48" t="s">
        <v>9</v>
      </c>
      <c r="H125" s="48"/>
      <c r="I125" s="17">
        <f>I123/21</f>
        <v>78.24761904761904</v>
      </c>
      <c r="J125" s="35"/>
      <c r="K125" s="35"/>
    </row>
    <row r="126" spans="1:11" ht="16.5" customHeight="1">
      <c r="A126" s="19"/>
      <c r="B126" s="19"/>
      <c r="C126" s="20"/>
      <c r="D126" s="21"/>
      <c r="E126" s="22"/>
      <c r="F126" s="21"/>
      <c r="G126" s="19"/>
      <c r="H126" s="19"/>
      <c r="I126" s="20"/>
      <c r="J126" s="21"/>
      <c r="K126" s="22"/>
    </row>
    <row r="127" spans="1:11" ht="33.75" customHeight="1">
      <c r="A127" s="51" t="s">
        <v>16</v>
      </c>
      <c r="B127" s="51"/>
      <c r="C127" s="51"/>
      <c r="D127" s="51"/>
      <c r="E127" s="52"/>
      <c r="F127" s="3"/>
      <c r="G127" s="51" t="s">
        <v>17</v>
      </c>
      <c r="H127" s="51"/>
      <c r="I127" s="51"/>
      <c r="J127" s="51"/>
      <c r="K127" s="52"/>
    </row>
    <row r="128" spans="1:11" ht="20.25" customHeight="1">
      <c r="A128" s="4"/>
      <c r="B128" s="4"/>
      <c r="C128" s="4"/>
      <c r="D128" s="4"/>
      <c r="E128" s="5"/>
      <c r="F128" s="6"/>
      <c r="G128" s="4"/>
      <c r="H128" s="4"/>
      <c r="I128" s="4"/>
      <c r="J128" s="4"/>
      <c r="K128" s="5"/>
    </row>
    <row r="129" spans="1:13" ht="43.5" customHeight="1">
      <c r="A129" s="7" t="s">
        <v>2</v>
      </c>
      <c r="B129" s="7" t="s">
        <v>7</v>
      </c>
      <c r="C129" s="7" t="s">
        <v>4</v>
      </c>
      <c r="D129" s="7" t="s">
        <v>5</v>
      </c>
      <c r="E129" s="7" t="s">
        <v>6</v>
      </c>
      <c r="F129" s="8"/>
      <c r="G129" s="9" t="s">
        <v>2</v>
      </c>
      <c r="H129" s="7" t="s">
        <v>7</v>
      </c>
      <c r="I129" s="7" t="s">
        <v>4</v>
      </c>
      <c r="J129" s="16" t="s">
        <v>5</v>
      </c>
      <c r="K129" s="7" t="s">
        <v>6</v>
      </c>
      <c r="M129" s="23"/>
    </row>
    <row r="130" spans="1:13" ht="38.25" customHeight="1">
      <c r="A130" s="10">
        <v>1</v>
      </c>
      <c r="B130" s="10">
        <v>118</v>
      </c>
      <c r="C130" s="10">
        <v>78.7</v>
      </c>
      <c r="D130" s="35">
        <f>C219/C157</f>
        <v>0.9979045312791858</v>
      </c>
      <c r="E130" s="11">
        <f>C130*D130</f>
        <v>78.53508661167193</v>
      </c>
      <c r="F130" s="12"/>
      <c r="G130" s="10">
        <v>1</v>
      </c>
      <c r="H130" s="10">
        <v>141</v>
      </c>
      <c r="I130" s="10">
        <v>79.24</v>
      </c>
      <c r="J130" s="35">
        <f>C219/I157</f>
        <v>1.001441544041247</v>
      </c>
      <c r="K130" s="11">
        <f>I130*$J$130</f>
        <v>79.3542279498284</v>
      </c>
      <c r="M130" s="23"/>
    </row>
    <row r="131" spans="1:13" ht="38.25" customHeight="1">
      <c r="A131" s="10">
        <v>2</v>
      </c>
      <c r="B131" s="10">
        <v>153</v>
      </c>
      <c r="C131" s="10">
        <v>79.73</v>
      </c>
      <c r="D131" s="35"/>
      <c r="E131" s="11">
        <f>C131*D130</f>
        <v>79.56292827888949</v>
      </c>
      <c r="F131" s="12"/>
      <c r="G131" s="10">
        <v>2</v>
      </c>
      <c r="H131" s="10">
        <v>138</v>
      </c>
      <c r="I131" s="10">
        <v>79.57</v>
      </c>
      <c r="J131" s="35"/>
      <c r="K131" s="11">
        <f aca="true" t="shared" si="8" ref="K131:K155">I131*$J$130</f>
        <v>79.68470365936201</v>
      </c>
      <c r="M131" s="23"/>
    </row>
    <row r="132" spans="1:13" ht="38.25" customHeight="1">
      <c r="A132" s="10">
        <v>3</v>
      </c>
      <c r="B132" s="10">
        <v>126</v>
      </c>
      <c r="C132" s="10">
        <v>74.19</v>
      </c>
      <c r="D132" s="35"/>
      <c r="E132" s="11">
        <f>C132*D130</f>
        <v>74.0345371756028</v>
      </c>
      <c r="F132" s="12"/>
      <c r="G132" s="10">
        <v>3</v>
      </c>
      <c r="H132" s="10">
        <v>122</v>
      </c>
      <c r="I132" s="10">
        <v>75.85</v>
      </c>
      <c r="J132" s="35"/>
      <c r="K132" s="11">
        <f t="shared" si="8"/>
        <v>75.95934111552857</v>
      </c>
      <c r="M132" s="23"/>
    </row>
    <row r="133" spans="1:13" ht="38.25" customHeight="1">
      <c r="A133" s="10">
        <v>4</v>
      </c>
      <c r="B133" s="10">
        <v>114</v>
      </c>
      <c r="C133" s="10">
        <v>76.68</v>
      </c>
      <c r="D133" s="35"/>
      <c r="E133" s="11">
        <f>C133*D130</f>
        <v>76.51931945848797</v>
      </c>
      <c r="F133" s="12"/>
      <c r="G133" s="10">
        <v>4</v>
      </c>
      <c r="H133" s="10">
        <v>146</v>
      </c>
      <c r="I133" s="10">
        <v>79.14</v>
      </c>
      <c r="J133" s="35"/>
      <c r="K133" s="11">
        <f t="shared" si="8"/>
        <v>79.25408379542428</v>
      </c>
      <c r="M133" s="23"/>
    </row>
    <row r="134" spans="1:13" ht="38.25" customHeight="1">
      <c r="A134" s="10">
        <v>5</v>
      </c>
      <c r="B134" s="10">
        <v>117</v>
      </c>
      <c r="C134" s="10">
        <v>77.78</v>
      </c>
      <c r="D134" s="35"/>
      <c r="E134" s="11">
        <f>C134*D130</f>
        <v>77.61701444289507</v>
      </c>
      <c r="F134" s="12"/>
      <c r="G134" s="10">
        <v>5</v>
      </c>
      <c r="H134" s="10">
        <v>156</v>
      </c>
      <c r="I134" s="10">
        <v>79.49</v>
      </c>
      <c r="J134" s="35"/>
      <c r="K134" s="11">
        <f t="shared" si="8"/>
        <v>79.60458833583871</v>
      </c>
      <c r="M134" s="23"/>
    </row>
    <row r="135" spans="1:13" ht="38.25" customHeight="1">
      <c r="A135" s="10">
        <v>6</v>
      </c>
      <c r="B135" s="10">
        <v>154</v>
      </c>
      <c r="C135" s="10">
        <v>59.82</v>
      </c>
      <c r="D135" s="35"/>
      <c r="E135" s="11">
        <f>C135*D130</f>
        <v>59.69464906112089</v>
      </c>
      <c r="F135" s="12"/>
      <c r="G135" s="10">
        <v>6</v>
      </c>
      <c r="H135" s="10">
        <v>112</v>
      </c>
      <c r="I135" s="10">
        <v>76.66</v>
      </c>
      <c r="J135" s="35"/>
      <c r="K135" s="11">
        <f t="shared" si="8"/>
        <v>76.77050876620198</v>
      </c>
      <c r="M135" s="23"/>
    </row>
    <row r="136" spans="1:13" ht="38.25" customHeight="1">
      <c r="A136" s="10">
        <v>7</v>
      </c>
      <c r="B136" s="10">
        <v>145</v>
      </c>
      <c r="C136" s="10">
        <v>78.09</v>
      </c>
      <c r="D136" s="35"/>
      <c r="E136" s="11">
        <f>C136*D130</f>
        <v>77.92636484759161</v>
      </c>
      <c r="F136" s="12"/>
      <c r="G136" s="10">
        <v>7</v>
      </c>
      <c r="H136" s="10">
        <v>108</v>
      </c>
      <c r="I136" s="10">
        <v>77.97</v>
      </c>
      <c r="J136" s="35"/>
      <c r="K136" s="11">
        <f t="shared" si="8"/>
        <v>78.08239718889602</v>
      </c>
      <c r="M136" s="23"/>
    </row>
    <row r="137" spans="1:13" ht="38.25" customHeight="1">
      <c r="A137" s="10">
        <v>8</v>
      </c>
      <c r="B137" s="10">
        <v>119</v>
      </c>
      <c r="C137" s="10">
        <v>78.41</v>
      </c>
      <c r="D137" s="35"/>
      <c r="E137" s="11">
        <f>C137*D130</f>
        <v>78.24569429760095</v>
      </c>
      <c r="F137" s="12"/>
      <c r="G137" s="10">
        <v>8</v>
      </c>
      <c r="H137" s="10">
        <v>107</v>
      </c>
      <c r="I137" s="10">
        <v>78.65</v>
      </c>
      <c r="J137" s="35"/>
      <c r="K137" s="11">
        <f t="shared" si="8"/>
        <v>78.76337743884407</v>
      </c>
      <c r="M137" s="23"/>
    </row>
    <row r="138" spans="1:13" ht="38.25" customHeight="1">
      <c r="A138" s="10">
        <v>9</v>
      </c>
      <c r="B138" s="10">
        <v>115</v>
      </c>
      <c r="C138" s="10">
        <v>79.82</v>
      </c>
      <c r="D138" s="35"/>
      <c r="E138" s="11">
        <f>C138*D130</f>
        <v>79.6527396867046</v>
      </c>
      <c r="F138" s="12"/>
      <c r="G138" s="10">
        <v>9</v>
      </c>
      <c r="H138" s="10">
        <v>106</v>
      </c>
      <c r="I138" s="10">
        <v>78.83</v>
      </c>
      <c r="J138" s="35"/>
      <c r="K138" s="11">
        <f t="shared" si="8"/>
        <v>78.9436369167715</v>
      </c>
      <c r="M138" s="23"/>
    </row>
    <row r="139" spans="1:13" ht="38.25" customHeight="1">
      <c r="A139" s="10">
        <v>10</v>
      </c>
      <c r="B139" s="10">
        <v>139</v>
      </c>
      <c r="C139" s="10">
        <v>78.36</v>
      </c>
      <c r="D139" s="35"/>
      <c r="E139" s="11">
        <f>C139*D130</f>
        <v>78.195799071037</v>
      </c>
      <c r="F139" s="12"/>
      <c r="G139" s="10">
        <v>10</v>
      </c>
      <c r="H139" s="10">
        <v>110</v>
      </c>
      <c r="I139" s="29">
        <v>78</v>
      </c>
      <c r="J139" s="35"/>
      <c r="K139" s="11">
        <f t="shared" si="8"/>
        <v>78.11244043521727</v>
      </c>
      <c r="M139" s="23"/>
    </row>
    <row r="140" spans="1:13" ht="38.25" customHeight="1">
      <c r="A140" s="10">
        <v>11</v>
      </c>
      <c r="B140" s="10">
        <v>123</v>
      </c>
      <c r="C140" s="10">
        <v>78.97</v>
      </c>
      <c r="D140" s="35"/>
      <c r="E140" s="11">
        <f>C140*D130</f>
        <v>78.8045208351173</v>
      </c>
      <c r="F140" s="12"/>
      <c r="G140" s="10">
        <v>11</v>
      </c>
      <c r="H140" s="10">
        <v>148</v>
      </c>
      <c r="I140" s="10">
        <v>76.35</v>
      </c>
      <c r="J140" s="35"/>
      <c r="K140" s="11">
        <f t="shared" si="8"/>
        <v>76.4600618875492</v>
      </c>
      <c r="M140" s="30"/>
    </row>
    <row r="141" spans="1:13" ht="38.25" customHeight="1">
      <c r="A141" s="10">
        <v>12</v>
      </c>
      <c r="B141" s="10">
        <v>121</v>
      </c>
      <c r="C141" s="10">
        <v>78.47</v>
      </c>
      <c r="D141" s="35"/>
      <c r="E141" s="11">
        <f>C141*D130</f>
        <v>78.3055685694777</v>
      </c>
      <c r="F141" s="12"/>
      <c r="G141" s="10">
        <v>12</v>
      </c>
      <c r="H141" s="10">
        <v>127</v>
      </c>
      <c r="I141" s="10">
        <v>76.93</v>
      </c>
      <c r="J141" s="35"/>
      <c r="K141" s="11">
        <f t="shared" si="8"/>
        <v>77.04089798309313</v>
      </c>
      <c r="M141" s="23"/>
    </row>
    <row r="142" spans="1:13" ht="38.25" customHeight="1">
      <c r="A142" s="10">
        <v>13</v>
      </c>
      <c r="B142" s="10">
        <v>124</v>
      </c>
      <c r="C142" s="10">
        <v>77.49</v>
      </c>
      <c r="D142" s="35"/>
      <c r="E142" s="11">
        <f>C142*D130</f>
        <v>77.3276221288241</v>
      </c>
      <c r="F142" s="12"/>
      <c r="G142" s="10">
        <v>13</v>
      </c>
      <c r="H142" s="10">
        <v>125</v>
      </c>
      <c r="I142" s="10">
        <v>78.47</v>
      </c>
      <c r="J142" s="35"/>
      <c r="K142" s="11">
        <f t="shared" si="8"/>
        <v>78.58311796091665</v>
      </c>
      <c r="M142" s="30"/>
    </row>
    <row r="143" spans="1:13" ht="38.25" customHeight="1">
      <c r="A143" s="10">
        <v>14</v>
      </c>
      <c r="B143" s="10">
        <v>155</v>
      </c>
      <c r="C143" s="10">
        <v>78.05</v>
      </c>
      <c r="D143" s="35"/>
      <c r="E143" s="11">
        <f>C143*D130</f>
        <v>77.88644866634044</v>
      </c>
      <c r="F143" s="12"/>
      <c r="G143" s="10">
        <v>14</v>
      </c>
      <c r="H143" s="10">
        <v>136</v>
      </c>
      <c r="I143" s="10">
        <v>81.77</v>
      </c>
      <c r="J143" s="35"/>
      <c r="K143" s="11">
        <f t="shared" si="8"/>
        <v>81.88787505625277</v>
      </c>
      <c r="M143" s="23"/>
    </row>
    <row r="144" spans="1:13" ht="38.25" customHeight="1">
      <c r="A144" s="10">
        <v>15</v>
      </c>
      <c r="B144" s="10">
        <v>134</v>
      </c>
      <c r="C144" s="10">
        <v>78.31</v>
      </c>
      <c r="D144" s="35"/>
      <c r="E144" s="11">
        <f>C144*D130</f>
        <v>78.14590384447304</v>
      </c>
      <c r="F144" s="12"/>
      <c r="G144" s="10">
        <v>15</v>
      </c>
      <c r="H144" s="10">
        <v>140</v>
      </c>
      <c r="I144" s="10">
        <v>74.72</v>
      </c>
      <c r="J144" s="35"/>
      <c r="K144" s="11">
        <f t="shared" si="8"/>
        <v>74.82771217076197</v>
      </c>
      <c r="M144" s="23"/>
    </row>
    <row r="145" spans="1:13" ht="38.25" customHeight="1">
      <c r="A145" s="10">
        <v>16</v>
      </c>
      <c r="B145" s="10">
        <v>128</v>
      </c>
      <c r="C145" s="10">
        <v>79.34</v>
      </c>
      <c r="D145" s="35"/>
      <c r="E145" s="11">
        <f>C145*D130</f>
        <v>79.1737455116906</v>
      </c>
      <c r="F145" s="12"/>
      <c r="G145" s="10">
        <v>16</v>
      </c>
      <c r="H145" s="10">
        <v>113</v>
      </c>
      <c r="I145" s="10">
        <v>81.61</v>
      </c>
      <c r="J145" s="35"/>
      <c r="K145" s="11">
        <f t="shared" si="8"/>
        <v>81.72764440920616</v>
      </c>
      <c r="M145" s="23"/>
    </row>
    <row r="146" spans="1:13" ht="38.25" customHeight="1">
      <c r="A146" s="10">
        <v>17</v>
      </c>
      <c r="B146" s="10">
        <v>143</v>
      </c>
      <c r="C146" s="10">
        <v>78.32</v>
      </c>
      <c r="D146" s="35"/>
      <c r="E146" s="11">
        <f>C146*D130</f>
        <v>78.15588288978583</v>
      </c>
      <c r="F146" s="12"/>
      <c r="G146" s="10">
        <v>17</v>
      </c>
      <c r="H146" s="10">
        <v>152</v>
      </c>
      <c r="I146" s="10">
        <v>76.95</v>
      </c>
      <c r="J146" s="35"/>
      <c r="K146" s="11">
        <f t="shared" si="8"/>
        <v>77.06092681397396</v>
      </c>
      <c r="M146" s="23"/>
    </row>
    <row r="147" spans="1:13" ht="38.25" customHeight="1">
      <c r="A147" s="10">
        <v>18</v>
      </c>
      <c r="B147" s="10">
        <v>111</v>
      </c>
      <c r="C147" s="10">
        <v>76.57</v>
      </c>
      <c r="D147" s="35"/>
      <c r="E147" s="11">
        <f>C147*D130</f>
        <v>76.40954996004724</v>
      </c>
      <c r="F147" s="12"/>
      <c r="G147" s="10">
        <v>18</v>
      </c>
      <c r="H147" s="10">
        <v>137</v>
      </c>
      <c r="I147" s="10">
        <v>77.75</v>
      </c>
      <c r="J147" s="35"/>
      <c r="K147" s="11">
        <f t="shared" si="8"/>
        <v>77.86208004920695</v>
      </c>
      <c r="M147" s="23"/>
    </row>
    <row r="148" spans="1:13" ht="38.25" customHeight="1">
      <c r="A148" s="10">
        <v>19</v>
      </c>
      <c r="B148" s="10">
        <v>130</v>
      </c>
      <c r="C148" s="10">
        <v>77.32</v>
      </c>
      <c r="D148" s="35"/>
      <c r="E148" s="11">
        <f>C148*D130</f>
        <v>77.15797835850664</v>
      </c>
      <c r="F148" s="12"/>
      <c r="G148" s="10">
        <v>19</v>
      </c>
      <c r="H148" s="10">
        <v>151</v>
      </c>
      <c r="I148" s="10">
        <v>79.07</v>
      </c>
      <c r="J148" s="35"/>
      <c r="K148" s="11">
        <f t="shared" si="8"/>
        <v>79.18398288734139</v>
      </c>
      <c r="M148" s="23"/>
    </row>
    <row r="149" spans="1:13" ht="38.25" customHeight="1">
      <c r="A149" s="10">
        <v>20</v>
      </c>
      <c r="B149" s="10">
        <v>133</v>
      </c>
      <c r="C149" s="10">
        <v>78</v>
      </c>
      <c r="D149" s="35"/>
      <c r="E149" s="11">
        <f>C149*D130</f>
        <v>77.8365534397765</v>
      </c>
      <c r="F149" s="12"/>
      <c r="G149" s="10">
        <v>20</v>
      </c>
      <c r="H149" s="10">
        <v>116</v>
      </c>
      <c r="I149" s="10">
        <v>73.24</v>
      </c>
      <c r="J149" s="35"/>
      <c r="K149" s="11">
        <f t="shared" si="8"/>
        <v>73.34557868558092</v>
      </c>
      <c r="M149" s="23"/>
    </row>
    <row r="150" spans="1:13" ht="38.25" customHeight="1">
      <c r="A150" s="10">
        <v>21</v>
      </c>
      <c r="B150" s="10">
        <v>142</v>
      </c>
      <c r="C150" s="10">
        <v>77.6</v>
      </c>
      <c r="D150" s="35"/>
      <c r="E150" s="11">
        <f>C150*D130</f>
        <v>77.43739162726482</v>
      </c>
      <c r="F150" s="12"/>
      <c r="G150" s="10">
        <v>21</v>
      </c>
      <c r="H150" s="10">
        <v>135</v>
      </c>
      <c r="I150" s="10">
        <v>76.66</v>
      </c>
      <c r="J150" s="35"/>
      <c r="K150" s="11">
        <f t="shared" si="8"/>
        <v>76.77050876620198</v>
      </c>
      <c r="M150" s="23"/>
    </row>
    <row r="151" spans="1:13" ht="38.25" customHeight="1">
      <c r="A151" s="10">
        <v>22</v>
      </c>
      <c r="B151" s="10">
        <v>144</v>
      </c>
      <c r="C151" s="10">
        <v>77.66</v>
      </c>
      <c r="D151" s="35"/>
      <c r="E151" s="11">
        <f>C151*D130</f>
        <v>77.49726589914157</v>
      </c>
      <c r="F151" s="12"/>
      <c r="G151" s="10">
        <v>22</v>
      </c>
      <c r="H151" s="10">
        <v>150</v>
      </c>
      <c r="I151" s="10">
        <v>77.09</v>
      </c>
      <c r="J151" s="35"/>
      <c r="K151" s="11">
        <f t="shared" si="8"/>
        <v>77.20112863013973</v>
      </c>
      <c r="M151" s="23"/>
    </row>
    <row r="152" spans="1:13" ht="38.25" customHeight="1">
      <c r="A152" s="10">
        <v>23</v>
      </c>
      <c r="B152" s="10">
        <v>109</v>
      </c>
      <c r="C152" s="10">
        <v>79.27</v>
      </c>
      <c r="D152" s="35"/>
      <c r="E152" s="11">
        <f>C152*D130</f>
        <v>79.10389219450106</v>
      </c>
      <c r="F152" s="12"/>
      <c r="G152" s="10">
        <v>23</v>
      </c>
      <c r="H152" s="10">
        <v>131</v>
      </c>
      <c r="I152" s="29">
        <v>77.9</v>
      </c>
      <c r="J152" s="35"/>
      <c r="K152" s="11">
        <f t="shared" si="8"/>
        <v>78.01229628081315</v>
      </c>
      <c r="M152" s="23"/>
    </row>
    <row r="153" spans="1:13" ht="38.25" customHeight="1">
      <c r="A153" s="10">
        <v>24</v>
      </c>
      <c r="B153" s="10">
        <v>149</v>
      </c>
      <c r="C153" s="10">
        <v>76.06</v>
      </c>
      <c r="D153" s="35"/>
      <c r="E153" s="11">
        <f>C153*D130</f>
        <v>75.90061864909487</v>
      </c>
      <c r="F153" s="12"/>
      <c r="G153" s="10">
        <v>24</v>
      </c>
      <c r="H153" s="10">
        <v>120</v>
      </c>
      <c r="I153" s="10">
        <v>74.66</v>
      </c>
      <c r="J153" s="35"/>
      <c r="K153" s="11">
        <f t="shared" si="8"/>
        <v>74.7676256781195</v>
      </c>
      <c r="M153" s="23"/>
    </row>
    <row r="154" spans="1:13" ht="38.25" customHeight="1">
      <c r="A154" s="10">
        <v>25</v>
      </c>
      <c r="B154" s="10">
        <v>132</v>
      </c>
      <c r="C154" s="10">
        <v>78.34</v>
      </c>
      <c r="D154" s="35"/>
      <c r="E154" s="11">
        <f>C154*D130</f>
        <v>78.17584098041142</v>
      </c>
      <c r="F154" s="12"/>
      <c r="G154" s="10">
        <v>25</v>
      </c>
      <c r="H154" s="10">
        <v>129</v>
      </c>
      <c r="I154" s="10">
        <v>78.05</v>
      </c>
      <c r="J154" s="35"/>
      <c r="K154" s="11">
        <f t="shared" si="8"/>
        <v>78.16251251241933</v>
      </c>
      <c r="M154" s="23"/>
    </row>
    <row r="155" spans="1:11" ht="38.25" customHeight="1">
      <c r="A155" s="35"/>
      <c r="B155" s="35"/>
      <c r="C155" s="10"/>
      <c r="D155" s="35"/>
      <c r="E155" s="11"/>
      <c r="F155" s="12"/>
      <c r="G155" s="10">
        <v>26</v>
      </c>
      <c r="H155" s="10">
        <v>105</v>
      </c>
      <c r="I155" s="10">
        <v>76.38</v>
      </c>
      <c r="J155" s="35"/>
      <c r="K155" s="11">
        <f t="shared" si="8"/>
        <v>76.49010513387044</v>
      </c>
    </row>
    <row r="156" spans="1:11" ht="81" customHeight="1">
      <c r="A156" s="36" t="s">
        <v>8</v>
      </c>
      <c r="B156" s="36"/>
      <c r="C156" s="15">
        <f>(SUM(C130:C154)-LARGE(C130:C154,1)-LARGE(C130:C154,2)-SMALL(C130:C154,1)-SMALL(C130:C154,2))</f>
        <v>1637.7899999999997</v>
      </c>
      <c r="D156" s="35"/>
      <c r="E156" s="35"/>
      <c r="F156" s="12"/>
      <c r="G156" s="36" t="s">
        <v>8</v>
      </c>
      <c r="H156" s="36"/>
      <c r="I156" s="15">
        <f>(SUM(I130:I155)-LARGE(I130:I155,1)-LARGE(I130:I155,2)-SMALL(I130:I155,1)-SMALL(I130:I155,2))</f>
        <v>1709.72</v>
      </c>
      <c r="J156" s="35"/>
      <c r="K156" s="35"/>
    </row>
    <row r="157" spans="1:11" ht="38.25" customHeight="1">
      <c r="A157" s="48" t="s">
        <v>9</v>
      </c>
      <c r="B157" s="48"/>
      <c r="C157" s="17">
        <f>C156/21</f>
        <v>77.98999999999998</v>
      </c>
      <c r="D157" s="35"/>
      <c r="E157" s="35"/>
      <c r="F157" s="18"/>
      <c r="G157" s="48" t="s">
        <v>9</v>
      </c>
      <c r="H157" s="48"/>
      <c r="I157" s="17">
        <f>I156/22</f>
        <v>77.71454545454546</v>
      </c>
      <c r="J157" s="35"/>
      <c r="K157" s="35"/>
    </row>
    <row r="158" spans="1:11" ht="48" customHeight="1">
      <c r="A158" s="51" t="s">
        <v>18</v>
      </c>
      <c r="B158" s="51"/>
      <c r="C158" s="51"/>
      <c r="D158" s="51"/>
      <c r="E158" s="52"/>
      <c r="F158" s="3"/>
      <c r="G158" s="51" t="s">
        <v>19</v>
      </c>
      <c r="H158" s="51"/>
      <c r="I158" s="51"/>
      <c r="J158" s="51"/>
      <c r="K158" s="52"/>
    </row>
    <row r="159" spans="1:11" ht="20.25" customHeight="1">
      <c r="A159" s="4"/>
      <c r="B159" s="4"/>
      <c r="C159" s="4"/>
      <c r="D159" s="4"/>
      <c r="E159" s="5"/>
      <c r="F159" s="6"/>
      <c r="G159" s="4"/>
      <c r="H159" s="4"/>
      <c r="I159" s="4"/>
      <c r="J159" s="4"/>
      <c r="K159" s="5"/>
    </row>
    <row r="160" spans="1:11" ht="43.5" customHeight="1">
      <c r="A160" s="7" t="s">
        <v>2</v>
      </c>
      <c r="B160" s="7" t="s">
        <v>7</v>
      </c>
      <c r="C160" s="7" t="s">
        <v>4</v>
      </c>
      <c r="D160" s="7" t="s">
        <v>5</v>
      </c>
      <c r="E160" s="7" t="s">
        <v>6</v>
      </c>
      <c r="F160" s="8"/>
      <c r="G160" s="9" t="s">
        <v>2</v>
      </c>
      <c r="H160" s="7" t="s">
        <v>7</v>
      </c>
      <c r="I160" s="7" t="s">
        <v>4</v>
      </c>
      <c r="J160" s="16" t="s">
        <v>5</v>
      </c>
      <c r="K160" s="7" t="s">
        <v>6</v>
      </c>
    </row>
    <row r="161" spans="1:13" ht="38.25" customHeight="1">
      <c r="A161" s="10">
        <v>1</v>
      </c>
      <c r="B161" s="27" t="s">
        <v>20</v>
      </c>
      <c r="C161" s="11">
        <v>76.09</v>
      </c>
      <c r="D161" s="35">
        <f>C219/C187</f>
        <v>1.0038067894333091</v>
      </c>
      <c r="E161" s="11">
        <f>C161*$D$161</f>
        <v>76.3796586079805</v>
      </c>
      <c r="F161" s="12"/>
      <c r="G161" s="10">
        <v>1</v>
      </c>
      <c r="H161" s="27" t="s">
        <v>21</v>
      </c>
      <c r="I161" s="10">
        <v>76.15</v>
      </c>
      <c r="J161" s="35">
        <f>C219/I187</f>
        <v>0.9959952955222859</v>
      </c>
      <c r="K161" s="11">
        <f aca="true" t="shared" si="9" ref="K161:K184">I161*$J$161</f>
        <v>75.84504175402208</v>
      </c>
      <c r="M161" s="23"/>
    </row>
    <row r="162" spans="1:13" ht="38.25" customHeight="1">
      <c r="A162" s="10">
        <v>2</v>
      </c>
      <c r="B162" s="27" t="s">
        <v>22</v>
      </c>
      <c r="C162" s="11">
        <v>77.47</v>
      </c>
      <c r="D162" s="35"/>
      <c r="E162" s="11">
        <f aca="true" t="shared" si="10" ref="E162:E185">C162*$D$161</f>
        <v>77.76491197739846</v>
      </c>
      <c r="F162" s="12"/>
      <c r="G162" s="10">
        <v>2</v>
      </c>
      <c r="H162" s="27" t="s">
        <v>23</v>
      </c>
      <c r="I162" s="10">
        <v>79.07</v>
      </c>
      <c r="J162" s="35"/>
      <c r="K162" s="11">
        <f t="shared" si="9"/>
        <v>78.75334801694714</v>
      </c>
      <c r="M162" s="23"/>
    </row>
    <row r="163" spans="1:13" ht="38.25" customHeight="1">
      <c r="A163" s="10">
        <v>3</v>
      </c>
      <c r="B163" s="27" t="s">
        <v>24</v>
      </c>
      <c r="C163" s="11">
        <v>75.66</v>
      </c>
      <c r="D163" s="35"/>
      <c r="E163" s="11">
        <f t="shared" si="10"/>
        <v>75.94802168852416</v>
      </c>
      <c r="F163" s="12"/>
      <c r="G163" s="10">
        <v>3</v>
      </c>
      <c r="H163" s="27" t="s">
        <v>25</v>
      </c>
      <c r="I163" s="10">
        <v>79.62</v>
      </c>
      <c r="J163" s="35"/>
      <c r="K163" s="11">
        <f t="shared" si="9"/>
        <v>79.30114542948441</v>
      </c>
      <c r="M163" s="23"/>
    </row>
    <row r="164" spans="1:13" ht="38.25" customHeight="1">
      <c r="A164" s="10">
        <v>4</v>
      </c>
      <c r="B164" s="27" t="s">
        <v>26</v>
      </c>
      <c r="C164" s="11">
        <v>80.5</v>
      </c>
      <c r="D164" s="35"/>
      <c r="E164" s="11">
        <f t="shared" si="10"/>
        <v>80.80644654938139</v>
      </c>
      <c r="F164" s="12"/>
      <c r="G164" s="10">
        <v>4</v>
      </c>
      <c r="H164" s="27" t="s">
        <v>27</v>
      </c>
      <c r="I164" s="10">
        <v>79.4</v>
      </c>
      <c r="J164" s="35"/>
      <c r="K164" s="11">
        <f t="shared" si="9"/>
        <v>79.08202646446951</v>
      </c>
      <c r="M164" s="23"/>
    </row>
    <row r="165" spans="1:13" ht="38.25" customHeight="1">
      <c r="A165" s="10">
        <v>5</v>
      </c>
      <c r="B165" s="27" t="s">
        <v>28</v>
      </c>
      <c r="C165" s="11">
        <v>77.93</v>
      </c>
      <c r="D165" s="35"/>
      <c r="E165" s="11">
        <f t="shared" si="10"/>
        <v>78.22666310053779</v>
      </c>
      <c r="F165" s="12"/>
      <c r="G165" s="10">
        <v>5</v>
      </c>
      <c r="H165" s="27" t="s">
        <v>29</v>
      </c>
      <c r="I165" s="10">
        <v>78.84</v>
      </c>
      <c r="J165" s="35"/>
      <c r="K165" s="11">
        <f t="shared" si="9"/>
        <v>78.52426909897703</v>
      </c>
      <c r="M165" s="23"/>
    </row>
    <row r="166" spans="1:13" ht="38.25" customHeight="1">
      <c r="A166" s="10">
        <v>6</v>
      </c>
      <c r="B166" s="27" t="s">
        <v>30</v>
      </c>
      <c r="C166" s="11">
        <v>77.29</v>
      </c>
      <c r="D166" s="35"/>
      <c r="E166" s="11">
        <f t="shared" si="10"/>
        <v>77.58422675530046</v>
      </c>
      <c r="F166" s="12"/>
      <c r="G166" s="10">
        <v>6</v>
      </c>
      <c r="H166" s="27" t="s">
        <v>31</v>
      </c>
      <c r="I166" s="10">
        <v>80.5</v>
      </c>
      <c r="J166" s="35"/>
      <c r="K166" s="11">
        <f t="shared" si="9"/>
        <v>80.17762128954402</v>
      </c>
      <c r="M166" s="23"/>
    </row>
    <row r="167" spans="1:13" ht="38.25" customHeight="1">
      <c r="A167" s="10">
        <v>7</v>
      </c>
      <c r="B167" s="27" t="s">
        <v>32</v>
      </c>
      <c r="C167" s="11">
        <v>76.83</v>
      </c>
      <c r="D167" s="35"/>
      <c r="E167" s="11">
        <f t="shared" si="10"/>
        <v>77.12247563216114</v>
      </c>
      <c r="F167" s="12"/>
      <c r="G167" s="10">
        <v>7</v>
      </c>
      <c r="H167" s="27" t="s">
        <v>33</v>
      </c>
      <c r="I167" s="10">
        <v>78.34</v>
      </c>
      <c r="J167" s="35"/>
      <c r="K167" s="11">
        <f t="shared" si="9"/>
        <v>78.02627145121589</v>
      </c>
      <c r="M167" s="23"/>
    </row>
    <row r="168" spans="1:13" ht="38.25" customHeight="1">
      <c r="A168" s="10">
        <v>8</v>
      </c>
      <c r="B168" s="27" t="s">
        <v>34</v>
      </c>
      <c r="C168" s="11">
        <v>81.11</v>
      </c>
      <c r="D168" s="35"/>
      <c r="E168" s="11">
        <f t="shared" si="10"/>
        <v>81.4187686909357</v>
      </c>
      <c r="F168" s="12"/>
      <c r="G168" s="10">
        <v>8</v>
      </c>
      <c r="H168" s="27" t="s">
        <v>35</v>
      </c>
      <c r="I168" s="10">
        <v>77.97</v>
      </c>
      <c r="J168" s="35"/>
      <c r="K168" s="11">
        <f t="shared" si="9"/>
        <v>77.65775319187263</v>
      </c>
      <c r="M168" s="23"/>
    </row>
    <row r="169" spans="1:13" ht="38.25" customHeight="1">
      <c r="A169" s="10">
        <v>9</v>
      </c>
      <c r="B169" s="27" t="s">
        <v>36</v>
      </c>
      <c r="C169" s="11">
        <v>76.56</v>
      </c>
      <c r="D169" s="35"/>
      <c r="E169" s="11">
        <f t="shared" si="10"/>
        <v>76.85144779901415</v>
      </c>
      <c r="F169" s="12"/>
      <c r="G169" s="10">
        <v>9</v>
      </c>
      <c r="H169" s="27" t="s">
        <v>37</v>
      </c>
      <c r="I169" s="10">
        <v>79.62</v>
      </c>
      <c r="J169" s="35"/>
      <c r="K169" s="11">
        <f t="shared" si="9"/>
        <v>79.30114542948441</v>
      </c>
      <c r="M169" s="23"/>
    </row>
    <row r="170" spans="1:13" ht="38.25" customHeight="1">
      <c r="A170" s="10">
        <v>10</v>
      </c>
      <c r="B170" s="27" t="s">
        <v>38</v>
      </c>
      <c r="C170" s="11">
        <v>76.23</v>
      </c>
      <c r="D170" s="35"/>
      <c r="E170" s="11">
        <f t="shared" si="10"/>
        <v>76.52019155850115</v>
      </c>
      <c r="F170" s="12"/>
      <c r="G170" s="10">
        <v>10</v>
      </c>
      <c r="H170" s="27" t="s">
        <v>39</v>
      </c>
      <c r="I170" s="10">
        <v>77.24</v>
      </c>
      <c r="J170" s="35"/>
      <c r="K170" s="11">
        <f t="shared" si="9"/>
        <v>76.93067662614136</v>
      </c>
      <c r="M170" s="23"/>
    </row>
    <row r="171" spans="1:13" ht="38.25" customHeight="1">
      <c r="A171" s="10">
        <v>11</v>
      </c>
      <c r="B171" s="27" t="s">
        <v>40</v>
      </c>
      <c r="C171" s="11">
        <v>79.09</v>
      </c>
      <c r="D171" s="35"/>
      <c r="E171" s="11">
        <f t="shared" si="10"/>
        <v>79.39107897628043</v>
      </c>
      <c r="F171" s="12"/>
      <c r="G171" s="10">
        <v>11</v>
      </c>
      <c r="H171" s="27" t="s">
        <v>41</v>
      </c>
      <c r="I171" s="10">
        <v>78.2</v>
      </c>
      <c r="J171" s="35"/>
      <c r="K171" s="11">
        <f t="shared" si="9"/>
        <v>77.88683210984276</v>
      </c>
      <c r="M171" s="23"/>
    </row>
    <row r="172" spans="1:13" ht="38.25" customHeight="1">
      <c r="A172" s="10">
        <v>12</v>
      </c>
      <c r="B172" s="27" t="s">
        <v>42</v>
      </c>
      <c r="C172" s="11">
        <v>80.01</v>
      </c>
      <c r="D172" s="35"/>
      <c r="E172" s="11">
        <f t="shared" si="10"/>
        <v>80.31458122255907</v>
      </c>
      <c r="F172" s="12"/>
      <c r="G172" s="10">
        <v>12</v>
      </c>
      <c r="H172" s="27" t="s">
        <v>43</v>
      </c>
      <c r="I172" s="10">
        <v>77.75</v>
      </c>
      <c r="J172" s="35"/>
      <c r="K172" s="11">
        <f t="shared" si="9"/>
        <v>77.43863422685773</v>
      </c>
      <c r="M172" s="23"/>
    </row>
    <row r="173" spans="1:13" ht="38.25" customHeight="1">
      <c r="A173" s="10">
        <v>13</v>
      </c>
      <c r="B173" s="27" t="s">
        <v>44</v>
      </c>
      <c r="C173" s="11">
        <v>77.11</v>
      </c>
      <c r="D173" s="35"/>
      <c r="E173" s="11">
        <f t="shared" si="10"/>
        <v>77.40354153320247</v>
      </c>
      <c r="F173" s="12"/>
      <c r="G173" s="10">
        <v>13</v>
      </c>
      <c r="H173" s="27" t="s">
        <v>45</v>
      </c>
      <c r="I173" s="10">
        <v>78.28</v>
      </c>
      <c r="J173" s="35"/>
      <c r="K173" s="11">
        <f t="shared" si="9"/>
        <v>77.96651173348454</v>
      </c>
      <c r="M173" s="23"/>
    </row>
    <row r="174" spans="1:13" ht="38.25" customHeight="1">
      <c r="A174" s="10">
        <v>14</v>
      </c>
      <c r="B174" s="27" t="s">
        <v>46</v>
      </c>
      <c r="C174" s="11">
        <v>78.18</v>
      </c>
      <c r="D174" s="35"/>
      <c r="E174" s="11">
        <f t="shared" si="10"/>
        <v>78.47761479789611</v>
      </c>
      <c r="F174" s="12"/>
      <c r="G174" s="10">
        <v>14</v>
      </c>
      <c r="H174" s="27" t="s">
        <v>47</v>
      </c>
      <c r="I174" s="10">
        <v>76.62</v>
      </c>
      <c r="J174" s="35"/>
      <c r="K174" s="11">
        <f t="shared" si="9"/>
        <v>76.31315954291755</v>
      </c>
      <c r="M174" s="23"/>
    </row>
    <row r="175" spans="1:13" ht="38.25" customHeight="1">
      <c r="A175" s="10">
        <v>15</v>
      </c>
      <c r="B175" s="27" t="s">
        <v>48</v>
      </c>
      <c r="C175" s="11">
        <v>74.42</v>
      </c>
      <c r="D175" s="35"/>
      <c r="E175" s="11">
        <f t="shared" si="10"/>
        <v>74.70330126962686</v>
      </c>
      <c r="F175" s="12"/>
      <c r="G175" s="10">
        <v>15</v>
      </c>
      <c r="H175" s="27" t="s">
        <v>49</v>
      </c>
      <c r="I175" s="10">
        <v>76.02</v>
      </c>
      <c r="J175" s="35"/>
      <c r="K175" s="11">
        <f t="shared" si="9"/>
        <v>75.71556236560417</v>
      </c>
      <c r="M175" s="23"/>
    </row>
    <row r="176" spans="1:13" ht="38.25" customHeight="1">
      <c r="A176" s="10">
        <v>16</v>
      </c>
      <c r="B176" s="27" t="s">
        <v>50</v>
      </c>
      <c r="C176" s="11">
        <v>77</v>
      </c>
      <c r="D176" s="35"/>
      <c r="E176" s="11">
        <f t="shared" si="10"/>
        <v>77.2931227863648</v>
      </c>
      <c r="F176" s="12"/>
      <c r="G176" s="10">
        <v>16</v>
      </c>
      <c r="H176" s="27" t="s">
        <v>51</v>
      </c>
      <c r="I176" s="10">
        <v>62.33</v>
      </c>
      <c r="J176" s="35"/>
      <c r="K176" s="11">
        <f t="shared" si="9"/>
        <v>62.08038676990408</v>
      </c>
      <c r="M176" s="23"/>
    </row>
    <row r="177" spans="1:13" ht="38.25" customHeight="1">
      <c r="A177" s="10">
        <v>17</v>
      </c>
      <c r="B177" s="27" t="s">
        <v>52</v>
      </c>
      <c r="C177" s="11">
        <v>77.52</v>
      </c>
      <c r="D177" s="35"/>
      <c r="E177" s="11">
        <f t="shared" si="10"/>
        <v>77.81510231687012</v>
      </c>
      <c r="F177" s="12"/>
      <c r="G177" s="10">
        <v>17</v>
      </c>
      <c r="H177" s="27" t="s">
        <v>53</v>
      </c>
      <c r="I177" s="10">
        <v>78.03</v>
      </c>
      <c r="J177" s="35"/>
      <c r="K177" s="11">
        <f t="shared" si="9"/>
        <v>77.71751290960397</v>
      </c>
      <c r="M177" s="23"/>
    </row>
    <row r="178" spans="1:13" ht="38.25" customHeight="1">
      <c r="A178" s="10">
        <v>18</v>
      </c>
      <c r="B178" s="27" t="s">
        <v>54</v>
      </c>
      <c r="C178" s="11">
        <v>75.34</v>
      </c>
      <c r="D178" s="35"/>
      <c r="E178" s="11">
        <f t="shared" si="10"/>
        <v>75.62680351590551</v>
      </c>
      <c r="F178" s="12"/>
      <c r="G178" s="10">
        <v>18</v>
      </c>
      <c r="H178" s="27" t="s">
        <v>55</v>
      </c>
      <c r="I178" s="10">
        <v>78.56</v>
      </c>
      <c r="J178" s="35"/>
      <c r="K178" s="11">
        <f t="shared" si="9"/>
        <v>78.24539041623079</v>
      </c>
      <c r="M178" s="23"/>
    </row>
    <row r="179" spans="1:13" ht="38.25" customHeight="1">
      <c r="A179" s="10">
        <v>19</v>
      </c>
      <c r="B179" s="27" t="s">
        <v>56</v>
      </c>
      <c r="C179" s="11">
        <v>81.46</v>
      </c>
      <c r="D179" s="35"/>
      <c r="E179" s="11">
        <f t="shared" si="10"/>
        <v>81.77010106723736</v>
      </c>
      <c r="F179" s="12"/>
      <c r="G179" s="10">
        <v>19</v>
      </c>
      <c r="H179" s="27" t="s">
        <v>57</v>
      </c>
      <c r="I179" s="10">
        <v>78.42</v>
      </c>
      <c r="J179" s="35"/>
      <c r="K179" s="11">
        <f t="shared" si="9"/>
        <v>78.10595107485767</v>
      </c>
      <c r="M179" s="23"/>
    </row>
    <row r="180" spans="1:13" ht="38.25" customHeight="1">
      <c r="A180" s="10">
        <v>20</v>
      </c>
      <c r="B180" s="27" t="s">
        <v>58</v>
      </c>
      <c r="C180" s="11">
        <v>66.89</v>
      </c>
      <c r="D180" s="35"/>
      <c r="E180" s="11">
        <f t="shared" si="10"/>
        <v>67.14463614519406</v>
      </c>
      <c r="F180" s="12"/>
      <c r="G180" s="10">
        <v>20</v>
      </c>
      <c r="H180" s="27" t="s">
        <v>59</v>
      </c>
      <c r="I180" s="10">
        <v>78.43</v>
      </c>
      <c r="J180" s="35"/>
      <c r="K180" s="11">
        <f t="shared" si="9"/>
        <v>78.1159110278129</v>
      </c>
      <c r="M180" s="23"/>
    </row>
    <row r="181" spans="1:13" ht="38.25" customHeight="1">
      <c r="A181" s="10">
        <v>21</v>
      </c>
      <c r="B181" s="27" t="s">
        <v>60</v>
      </c>
      <c r="C181" s="11">
        <v>79.51</v>
      </c>
      <c r="D181" s="35"/>
      <c r="E181" s="11">
        <f t="shared" si="10"/>
        <v>79.81267782784242</v>
      </c>
      <c r="F181" s="12"/>
      <c r="G181" s="10">
        <v>21</v>
      </c>
      <c r="H181" s="27" t="s">
        <v>61</v>
      </c>
      <c r="I181" s="10">
        <v>63.16</v>
      </c>
      <c r="J181" s="35"/>
      <c r="K181" s="11">
        <f t="shared" si="9"/>
        <v>62.90706286518758</v>
      </c>
      <c r="M181" s="23"/>
    </row>
    <row r="182" spans="1:13" ht="38.25" customHeight="1">
      <c r="A182" s="10">
        <v>22</v>
      </c>
      <c r="B182" s="27" t="s">
        <v>62</v>
      </c>
      <c r="C182" s="11">
        <v>77.43</v>
      </c>
      <c r="D182" s="35"/>
      <c r="E182" s="11">
        <f t="shared" si="10"/>
        <v>77.72475970582113</v>
      </c>
      <c r="F182" s="12"/>
      <c r="G182" s="10">
        <v>22</v>
      </c>
      <c r="H182" s="27" t="s">
        <v>63</v>
      </c>
      <c r="I182" s="10">
        <v>78.86</v>
      </c>
      <c r="J182" s="35"/>
      <c r="K182" s="11">
        <f t="shared" si="9"/>
        <v>78.54418900488747</v>
      </c>
      <c r="M182" s="23"/>
    </row>
    <row r="183" spans="1:13" ht="38.25" customHeight="1">
      <c r="A183" s="10">
        <v>23</v>
      </c>
      <c r="B183" s="27" t="s">
        <v>64</v>
      </c>
      <c r="C183" s="11">
        <v>77.67</v>
      </c>
      <c r="D183" s="35"/>
      <c r="E183" s="11">
        <f t="shared" si="10"/>
        <v>77.96567333528512</v>
      </c>
      <c r="F183" s="12"/>
      <c r="G183" s="10">
        <v>23</v>
      </c>
      <c r="H183" s="27" t="s">
        <v>65</v>
      </c>
      <c r="I183" s="10">
        <v>81.08</v>
      </c>
      <c r="J183" s="35"/>
      <c r="K183" s="11">
        <f t="shared" si="9"/>
        <v>80.75529856094694</v>
      </c>
      <c r="M183" s="23"/>
    </row>
    <row r="184" spans="1:13" ht="38.25" customHeight="1">
      <c r="A184" s="10">
        <v>24</v>
      </c>
      <c r="B184" s="27" t="s">
        <v>66</v>
      </c>
      <c r="C184" s="11">
        <v>74.92</v>
      </c>
      <c r="D184" s="35"/>
      <c r="E184" s="11">
        <f t="shared" si="10"/>
        <v>75.20520466434353</v>
      </c>
      <c r="F184" s="12"/>
      <c r="G184" s="10">
        <v>24</v>
      </c>
      <c r="H184" s="27">
        <v>101</v>
      </c>
      <c r="I184" s="10">
        <v>77.37</v>
      </c>
      <c r="J184" s="35"/>
      <c r="K184" s="11">
        <f t="shared" si="9"/>
        <v>77.06015601455927</v>
      </c>
      <c r="M184" s="23"/>
    </row>
    <row r="185" spans="1:13" ht="38.25" customHeight="1">
      <c r="A185" s="10">
        <v>25</v>
      </c>
      <c r="B185" s="27" t="s">
        <v>67</v>
      </c>
      <c r="C185" s="11">
        <v>79.82</v>
      </c>
      <c r="D185" s="35"/>
      <c r="E185" s="11">
        <f t="shared" si="10"/>
        <v>80.12385793256674</v>
      </c>
      <c r="F185" s="12"/>
      <c r="G185" s="35"/>
      <c r="H185" s="35"/>
      <c r="I185" s="14"/>
      <c r="J185" s="35"/>
      <c r="K185" s="11"/>
      <c r="M185" s="26"/>
    </row>
    <row r="186" spans="1:11" ht="81" customHeight="1">
      <c r="A186" s="36" t="s">
        <v>8</v>
      </c>
      <c r="B186" s="36"/>
      <c r="C186" s="15">
        <f>(SUM(C161:C185)-LARGE(C161:C185,1)-LARGE(C161:C185,2)-SMALL(C161:C185,1)-SMALL(C161:C185,2))</f>
        <v>1628.1600000000003</v>
      </c>
      <c r="D186" s="35"/>
      <c r="E186" s="35"/>
      <c r="F186" s="12"/>
      <c r="G186" s="36" t="s">
        <v>8</v>
      </c>
      <c r="H186" s="36"/>
      <c r="I186" s="15">
        <f>(SUM(I161:I184)-LARGE(I161:I184,1)-LARGE(I161:I184,2)-SMALL(I161:I184,1)-SMALL(I161:I184,2))</f>
        <v>1562.7900000000002</v>
      </c>
      <c r="J186" s="35"/>
      <c r="K186" s="35"/>
    </row>
    <row r="187" spans="1:11" ht="38.25" customHeight="1">
      <c r="A187" s="48" t="s">
        <v>9</v>
      </c>
      <c r="B187" s="48"/>
      <c r="C187" s="17">
        <f>C186/21</f>
        <v>77.53142857142859</v>
      </c>
      <c r="D187" s="35"/>
      <c r="E187" s="35"/>
      <c r="F187" s="18"/>
      <c r="G187" s="48" t="s">
        <v>9</v>
      </c>
      <c r="H187" s="48"/>
      <c r="I187" s="17">
        <f>I186/20</f>
        <v>78.13950000000001</v>
      </c>
      <c r="J187" s="35"/>
      <c r="K187" s="35"/>
    </row>
    <row r="188" spans="1:11" ht="48" customHeight="1">
      <c r="A188" s="51" t="s">
        <v>68</v>
      </c>
      <c r="B188" s="51"/>
      <c r="C188" s="51"/>
      <c r="D188" s="51"/>
      <c r="E188" s="52"/>
      <c r="F188" s="3"/>
      <c r="G188" s="51" t="s">
        <v>69</v>
      </c>
      <c r="H188" s="51"/>
      <c r="I188" s="51"/>
      <c r="J188" s="51"/>
      <c r="K188" s="52"/>
    </row>
    <row r="189" spans="1:11" ht="20.25" customHeight="1">
      <c r="A189" s="4"/>
      <c r="B189" s="4"/>
      <c r="C189" s="4"/>
      <c r="D189" s="4"/>
      <c r="E189" s="5"/>
      <c r="F189" s="6"/>
      <c r="G189" s="4"/>
      <c r="H189" s="4"/>
      <c r="I189" s="4"/>
      <c r="J189" s="4"/>
      <c r="K189" s="5"/>
    </row>
    <row r="190" spans="1:11" ht="43.5" customHeight="1">
      <c r="A190" s="7" t="s">
        <v>2</v>
      </c>
      <c r="B190" s="7" t="s">
        <v>7</v>
      </c>
      <c r="C190" s="7" t="s">
        <v>4</v>
      </c>
      <c r="D190" s="7" t="s">
        <v>5</v>
      </c>
      <c r="E190" s="7" t="s">
        <v>6</v>
      </c>
      <c r="F190" s="8"/>
      <c r="G190" s="9" t="s">
        <v>2</v>
      </c>
      <c r="H190" s="7" t="s">
        <v>7</v>
      </c>
      <c r="I190" s="7" t="s">
        <v>4</v>
      </c>
      <c r="J190" s="16" t="s">
        <v>5</v>
      </c>
      <c r="K190" s="7" t="s">
        <v>6</v>
      </c>
    </row>
    <row r="191" spans="1:14" ht="38.25" customHeight="1">
      <c r="A191" s="10">
        <v>1</v>
      </c>
      <c r="B191" s="27" t="s">
        <v>70</v>
      </c>
      <c r="C191" s="28">
        <v>73.55</v>
      </c>
      <c r="D191" s="35">
        <f>C219/C218</f>
        <v>0.9973138606530162</v>
      </c>
      <c r="E191" s="11">
        <f>C191*$D$191</f>
        <v>73.35243445102934</v>
      </c>
      <c r="F191" s="12"/>
      <c r="G191" s="10">
        <v>1</v>
      </c>
      <c r="H191" s="27" t="s">
        <v>71</v>
      </c>
      <c r="I191" s="10">
        <v>76.58</v>
      </c>
      <c r="J191" s="35">
        <f>C219/I218</f>
        <v>0.9935603323647558</v>
      </c>
      <c r="K191" s="11">
        <f>I191*$J$191</f>
        <v>76.086850252493</v>
      </c>
      <c r="M191" s="23"/>
      <c r="N191" s="31"/>
    </row>
    <row r="192" spans="1:14" ht="38.25" customHeight="1">
      <c r="A192" s="10">
        <v>2</v>
      </c>
      <c r="B192" s="27" t="s">
        <v>72</v>
      </c>
      <c r="C192" s="29">
        <v>76.5</v>
      </c>
      <c r="D192" s="35"/>
      <c r="E192" s="11">
        <f aca="true" t="shared" si="11" ref="E192:E215">C192*$D$191</f>
        <v>76.29451033995574</v>
      </c>
      <c r="F192" s="12"/>
      <c r="G192" s="10">
        <v>2</v>
      </c>
      <c r="H192" s="27" t="s">
        <v>73</v>
      </c>
      <c r="I192" s="10">
        <v>78.77</v>
      </c>
      <c r="J192" s="35"/>
      <c r="K192" s="11">
        <f aca="true" t="shared" si="12" ref="K192:K214">I192*$J$191</f>
        <v>78.2627473803718</v>
      </c>
      <c r="M192" s="23"/>
      <c r="N192" s="30"/>
    </row>
    <row r="193" spans="1:14" ht="38.25" customHeight="1">
      <c r="A193" s="10">
        <v>3</v>
      </c>
      <c r="B193" s="27" t="s">
        <v>74</v>
      </c>
      <c r="C193" s="29">
        <v>79.4</v>
      </c>
      <c r="D193" s="35"/>
      <c r="E193" s="11">
        <f t="shared" si="11"/>
        <v>79.18672053584949</v>
      </c>
      <c r="F193" s="12"/>
      <c r="G193" s="10">
        <v>3</v>
      </c>
      <c r="H193" s="27" t="s">
        <v>75</v>
      </c>
      <c r="I193" s="10">
        <v>80.2</v>
      </c>
      <c r="J193" s="35"/>
      <c r="K193" s="11">
        <f t="shared" si="12"/>
        <v>79.68353865565342</v>
      </c>
      <c r="M193" s="23"/>
      <c r="N193" s="30"/>
    </row>
    <row r="194" spans="1:14" ht="38.25" customHeight="1">
      <c r="A194" s="10">
        <v>4</v>
      </c>
      <c r="B194" s="27" t="s">
        <v>76</v>
      </c>
      <c r="C194" s="28">
        <v>68.96</v>
      </c>
      <c r="D194" s="35"/>
      <c r="E194" s="11">
        <f t="shared" si="11"/>
        <v>68.774763830632</v>
      </c>
      <c r="F194" s="12"/>
      <c r="G194" s="10">
        <v>4</v>
      </c>
      <c r="H194" s="27" t="s">
        <v>77</v>
      </c>
      <c r="I194" s="10">
        <v>76.59</v>
      </c>
      <c r="J194" s="35"/>
      <c r="K194" s="11">
        <f t="shared" si="12"/>
        <v>76.09678585581665</v>
      </c>
      <c r="M194" s="23"/>
      <c r="N194" s="30"/>
    </row>
    <row r="195" spans="1:14" ht="38.25" customHeight="1">
      <c r="A195" s="10">
        <v>5</v>
      </c>
      <c r="B195" s="27" t="s">
        <v>78</v>
      </c>
      <c r="C195" s="29">
        <v>80.96</v>
      </c>
      <c r="D195" s="35"/>
      <c r="E195" s="11">
        <f t="shared" si="11"/>
        <v>80.74253015846818</v>
      </c>
      <c r="F195" s="12"/>
      <c r="G195" s="10">
        <v>5</v>
      </c>
      <c r="H195" s="27" t="s">
        <v>79</v>
      </c>
      <c r="I195" s="10">
        <v>77.06</v>
      </c>
      <c r="J195" s="35"/>
      <c r="K195" s="11">
        <f t="shared" si="12"/>
        <v>76.56375921202809</v>
      </c>
      <c r="M195" s="23"/>
      <c r="N195" s="30"/>
    </row>
    <row r="196" spans="1:14" ht="38.25" customHeight="1">
      <c r="A196" s="10">
        <v>6</v>
      </c>
      <c r="B196" s="27" t="s">
        <v>80</v>
      </c>
      <c r="C196" s="29">
        <v>80.9</v>
      </c>
      <c r="D196" s="35"/>
      <c r="E196" s="11">
        <f t="shared" si="11"/>
        <v>80.68269132682902</v>
      </c>
      <c r="F196" s="12"/>
      <c r="G196" s="10">
        <v>6</v>
      </c>
      <c r="H196" s="27" t="s">
        <v>81</v>
      </c>
      <c r="I196" s="10">
        <v>78.08</v>
      </c>
      <c r="J196" s="35"/>
      <c r="K196" s="11">
        <f t="shared" si="12"/>
        <v>77.57719075104013</v>
      </c>
      <c r="M196" s="23"/>
      <c r="N196" s="30"/>
    </row>
    <row r="197" spans="1:14" ht="38.25" customHeight="1">
      <c r="A197" s="10">
        <v>7</v>
      </c>
      <c r="B197" s="27" t="s">
        <v>82</v>
      </c>
      <c r="C197" s="29">
        <v>76.48</v>
      </c>
      <c r="D197" s="35"/>
      <c r="E197" s="11">
        <f t="shared" si="11"/>
        <v>76.27456406274268</v>
      </c>
      <c r="F197" s="12"/>
      <c r="G197" s="10">
        <v>7</v>
      </c>
      <c r="H197" s="27" t="s">
        <v>83</v>
      </c>
      <c r="I197" s="10">
        <v>79.63</v>
      </c>
      <c r="J197" s="35"/>
      <c r="K197" s="11">
        <f t="shared" si="12"/>
        <v>79.1172092662055</v>
      </c>
      <c r="M197" s="23"/>
      <c r="N197" s="30"/>
    </row>
    <row r="198" spans="1:14" ht="38.25" customHeight="1">
      <c r="A198" s="10">
        <v>8</v>
      </c>
      <c r="B198" s="27" t="s">
        <v>84</v>
      </c>
      <c r="C198" s="29">
        <v>76.44</v>
      </c>
      <c r="D198" s="35"/>
      <c r="E198" s="11">
        <f t="shared" si="11"/>
        <v>76.23467150831655</v>
      </c>
      <c r="F198" s="12"/>
      <c r="G198" s="10">
        <v>8</v>
      </c>
      <c r="H198" s="27" t="s">
        <v>85</v>
      </c>
      <c r="I198" s="10">
        <v>74.96</v>
      </c>
      <c r="J198" s="35"/>
      <c r="K198" s="11">
        <f t="shared" si="12"/>
        <v>74.4772825140621</v>
      </c>
      <c r="M198" s="23"/>
      <c r="N198" s="30"/>
    </row>
    <row r="199" spans="1:14" ht="38.25" customHeight="1">
      <c r="A199" s="10">
        <v>9</v>
      </c>
      <c r="B199" s="27" t="s">
        <v>86</v>
      </c>
      <c r="C199" s="29">
        <v>77.84</v>
      </c>
      <c r="D199" s="35"/>
      <c r="E199" s="11">
        <f t="shared" si="11"/>
        <v>77.63091091323078</v>
      </c>
      <c r="F199" s="12"/>
      <c r="G199" s="10">
        <v>9</v>
      </c>
      <c r="H199" s="27" t="s">
        <v>87</v>
      </c>
      <c r="I199" s="10">
        <v>77.88</v>
      </c>
      <c r="J199" s="35"/>
      <c r="K199" s="11">
        <f t="shared" si="12"/>
        <v>77.37847868456718</v>
      </c>
      <c r="M199" s="23"/>
      <c r="N199" s="30"/>
    </row>
    <row r="200" spans="1:14" ht="38.25" customHeight="1">
      <c r="A200" s="10">
        <v>10</v>
      </c>
      <c r="B200" s="27" t="s">
        <v>88</v>
      </c>
      <c r="C200" s="29">
        <v>79.2</v>
      </c>
      <c r="D200" s="35"/>
      <c r="E200" s="11">
        <f t="shared" si="11"/>
        <v>78.98725776371889</v>
      </c>
      <c r="F200" s="12"/>
      <c r="G200" s="10">
        <v>10</v>
      </c>
      <c r="H200" s="27" t="s">
        <v>89</v>
      </c>
      <c r="I200" s="10">
        <v>78.38</v>
      </c>
      <c r="J200" s="35"/>
      <c r="K200" s="11">
        <f t="shared" si="12"/>
        <v>77.87525885074956</v>
      </c>
      <c r="M200" s="23"/>
      <c r="N200" s="30"/>
    </row>
    <row r="201" spans="1:14" ht="38.25" customHeight="1">
      <c r="A201" s="10">
        <v>11</v>
      </c>
      <c r="B201" s="27" t="s">
        <v>90</v>
      </c>
      <c r="C201" s="29">
        <v>75.22</v>
      </c>
      <c r="D201" s="35"/>
      <c r="E201" s="11">
        <f t="shared" si="11"/>
        <v>75.01794859831988</v>
      </c>
      <c r="F201" s="12"/>
      <c r="G201" s="10">
        <v>11</v>
      </c>
      <c r="H201" s="27" t="s">
        <v>91</v>
      </c>
      <c r="I201" s="10">
        <v>74.99</v>
      </c>
      <c r="J201" s="35"/>
      <c r="K201" s="11">
        <f t="shared" si="12"/>
        <v>74.50708932403303</v>
      </c>
      <c r="M201" s="23"/>
      <c r="N201" s="30"/>
    </row>
    <row r="202" spans="1:14" ht="38.25" customHeight="1">
      <c r="A202" s="10">
        <v>12</v>
      </c>
      <c r="B202" s="27" t="s">
        <v>92</v>
      </c>
      <c r="C202" s="29">
        <v>79.61</v>
      </c>
      <c r="D202" s="35"/>
      <c r="E202" s="11">
        <f t="shared" si="11"/>
        <v>79.39615644658662</v>
      </c>
      <c r="F202" s="12"/>
      <c r="G202" s="10">
        <v>12</v>
      </c>
      <c r="H202" s="27" t="s">
        <v>93</v>
      </c>
      <c r="I202" s="10">
        <v>79.43</v>
      </c>
      <c r="J202" s="35"/>
      <c r="K202" s="11">
        <f t="shared" si="12"/>
        <v>78.91849719973256</v>
      </c>
      <c r="M202" s="23"/>
      <c r="N202" s="30"/>
    </row>
    <row r="203" spans="1:14" ht="38.25" customHeight="1">
      <c r="A203" s="10">
        <v>13</v>
      </c>
      <c r="B203" s="27" t="s">
        <v>94</v>
      </c>
      <c r="C203" s="29">
        <v>77.3</v>
      </c>
      <c r="D203" s="35"/>
      <c r="E203" s="11">
        <f t="shared" si="11"/>
        <v>77.09236142847814</v>
      </c>
      <c r="F203" s="12"/>
      <c r="G203" s="10">
        <v>13</v>
      </c>
      <c r="H203" s="27" t="s">
        <v>95</v>
      </c>
      <c r="I203" s="10">
        <v>78.26</v>
      </c>
      <c r="J203" s="35"/>
      <c r="K203" s="11">
        <f t="shared" si="12"/>
        <v>77.75603161086579</v>
      </c>
      <c r="M203" s="23"/>
      <c r="N203" s="30"/>
    </row>
    <row r="204" spans="1:14" ht="38.25" customHeight="1">
      <c r="A204" s="10">
        <v>14</v>
      </c>
      <c r="B204" s="27" t="s">
        <v>96</v>
      </c>
      <c r="C204" s="29">
        <v>76.13</v>
      </c>
      <c r="D204" s="35"/>
      <c r="E204" s="11">
        <f t="shared" si="11"/>
        <v>75.92550421151412</v>
      </c>
      <c r="F204" s="12"/>
      <c r="G204" s="10">
        <v>14</v>
      </c>
      <c r="H204" s="27" t="s">
        <v>97</v>
      </c>
      <c r="I204" s="10">
        <v>71.79</v>
      </c>
      <c r="J204" s="35"/>
      <c r="K204" s="11">
        <f t="shared" si="12"/>
        <v>71.32769626046583</v>
      </c>
      <c r="M204" s="23"/>
      <c r="N204" s="30"/>
    </row>
    <row r="205" spans="1:14" ht="38.25" customHeight="1">
      <c r="A205" s="10">
        <v>15</v>
      </c>
      <c r="B205" s="27" t="s">
        <v>98</v>
      </c>
      <c r="C205" s="29">
        <v>78.6</v>
      </c>
      <c r="D205" s="35"/>
      <c r="E205" s="11">
        <f t="shared" si="11"/>
        <v>78.38886944732707</v>
      </c>
      <c r="F205" s="12"/>
      <c r="G205" s="10">
        <v>15</v>
      </c>
      <c r="H205" s="27" t="s">
        <v>99</v>
      </c>
      <c r="I205" s="10">
        <v>80.28</v>
      </c>
      <c r="J205" s="35"/>
      <c r="K205" s="11">
        <f t="shared" si="12"/>
        <v>79.7630234822426</v>
      </c>
      <c r="M205" s="23"/>
      <c r="N205" s="30"/>
    </row>
    <row r="206" spans="1:14" ht="38.25" customHeight="1">
      <c r="A206" s="10">
        <v>16</v>
      </c>
      <c r="B206" s="27" t="s">
        <v>100</v>
      </c>
      <c r="C206" s="29">
        <v>76.88</v>
      </c>
      <c r="D206" s="35"/>
      <c r="E206" s="11">
        <f t="shared" si="11"/>
        <v>76.67348960700389</v>
      </c>
      <c r="F206" s="12"/>
      <c r="G206" s="10">
        <v>16</v>
      </c>
      <c r="H206" s="27" t="s">
        <v>101</v>
      </c>
      <c r="I206" s="10">
        <v>78.55</v>
      </c>
      <c r="J206" s="35"/>
      <c r="K206" s="11">
        <f t="shared" si="12"/>
        <v>78.04416410725156</v>
      </c>
      <c r="M206" s="23"/>
      <c r="N206" s="30"/>
    </row>
    <row r="207" spans="1:14" ht="38.25" customHeight="1">
      <c r="A207" s="10">
        <v>17</v>
      </c>
      <c r="B207" s="27" t="s">
        <v>102</v>
      </c>
      <c r="C207" s="29">
        <v>77.02</v>
      </c>
      <c r="D207" s="35"/>
      <c r="E207" s="11">
        <f t="shared" si="11"/>
        <v>76.8131135474953</v>
      </c>
      <c r="F207" s="12"/>
      <c r="G207" s="10">
        <v>17</v>
      </c>
      <c r="H207" s="27" t="s">
        <v>103</v>
      </c>
      <c r="I207" s="10">
        <v>78.39</v>
      </c>
      <c r="J207" s="35"/>
      <c r="K207" s="11">
        <f t="shared" si="12"/>
        <v>77.88519445407321</v>
      </c>
      <c r="M207" s="23"/>
      <c r="N207" s="30"/>
    </row>
    <row r="208" spans="1:14" ht="38.25" customHeight="1">
      <c r="A208" s="10">
        <v>18</v>
      </c>
      <c r="B208" s="27" t="s">
        <v>104</v>
      </c>
      <c r="C208" s="29">
        <v>80.3</v>
      </c>
      <c r="D208" s="35"/>
      <c r="E208" s="11">
        <f t="shared" si="11"/>
        <v>80.0843030104372</v>
      </c>
      <c r="F208" s="12"/>
      <c r="G208" s="10">
        <v>18</v>
      </c>
      <c r="H208" s="27" t="s">
        <v>105</v>
      </c>
      <c r="I208" s="10">
        <v>78.52</v>
      </c>
      <c r="J208" s="35"/>
      <c r="K208" s="11">
        <f t="shared" si="12"/>
        <v>78.01435729728063</v>
      </c>
      <c r="M208" s="23"/>
      <c r="N208" s="30"/>
    </row>
    <row r="209" spans="1:14" ht="38.25" customHeight="1">
      <c r="A209" s="10">
        <v>19</v>
      </c>
      <c r="B209" s="27" t="s">
        <v>106</v>
      </c>
      <c r="C209" s="29">
        <v>81.33</v>
      </c>
      <c r="D209" s="35"/>
      <c r="E209" s="11">
        <f t="shared" si="11"/>
        <v>81.11153628690981</v>
      </c>
      <c r="F209" s="12"/>
      <c r="G209" s="10">
        <v>19</v>
      </c>
      <c r="H209" s="27" t="s">
        <v>107</v>
      </c>
      <c r="I209" s="10">
        <v>79.88</v>
      </c>
      <c r="J209" s="35"/>
      <c r="K209" s="11">
        <f t="shared" si="12"/>
        <v>79.36559934929669</v>
      </c>
      <c r="M209" s="23"/>
      <c r="N209" s="30"/>
    </row>
    <row r="210" spans="1:14" ht="38.25" customHeight="1">
      <c r="A210" s="10">
        <v>20</v>
      </c>
      <c r="B210" s="27" t="s">
        <v>108</v>
      </c>
      <c r="C210" s="29">
        <v>79.22</v>
      </c>
      <c r="D210" s="35"/>
      <c r="E210" s="11">
        <f t="shared" si="11"/>
        <v>79.00720404093194</v>
      </c>
      <c r="F210" s="12"/>
      <c r="G210" s="10">
        <v>20</v>
      </c>
      <c r="H210" s="27" t="s">
        <v>109</v>
      </c>
      <c r="I210" s="10">
        <v>78.04</v>
      </c>
      <c r="J210" s="35"/>
      <c r="K210" s="11">
        <f t="shared" si="12"/>
        <v>77.53744833774554</v>
      </c>
      <c r="M210" s="23"/>
      <c r="N210" s="30"/>
    </row>
    <row r="211" spans="1:14" ht="38.25" customHeight="1">
      <c r="A211" s="10">
        <v>21</v>
      </c>
      <c r="B211" s="27" t="s">
        <v>110</v>
      </c>
      <c r="C211" s="29">
        <v>80.66</v>
      </c>
      <c r="D211" s="35"/>
      <c r="E211" s="11">
        <f t="shared" si="11"/>
        <v>80.44333600027228</v>
      </c>
      <c r="F211" s="12"/>
      <c r="G211" s="10">
        <v>21</v>
      </c>
      <c r="H211" s="27" t="s">
        <v>111</v>
      </c>
      <c r="I211" s="10">
        <v>80.34</v>
      </c>
      <c r="J211" s="35"/>
      <c r="K211" s="11">
        <f t="shared" si="12"/>
        <v>79.82263710218449</v>
      </c>
      <c r="M211" s="23"/>
      <c r="N211" s="30"/>
    </row>
    <row r="212" spans="1:14" ht="38.25" customHeight="1">
      <c r="A212" s="10">
        <v>22</v>
      </c>
      <c r="B212" s="27" t="s">
        <v>112</v>
      </c>
      <c r="C212" s="29">
        <v>78.42</v>
      </c>
      <c r="D212" s="35"/>
      <c r="E212" s="11">
        <f t="shared" si="11"/>
        <v>78.20935295240953</v>
      </c>
      <c r="F212" s="12"/>
      <c r="G212" s="10">
        <v>22</v>
      </c>
      <c r="H212" s="27" t="s">
        <v>113</v>
      </c>
      <c r="I212" s="10">
        <v>79.25</v>
      </c>
      <c r="J212" s="35"/>
      <c r="K212" s="11">
        <f t="shared" si="12"/>
        <v>78.7396563399069</v>
      </c>
      <c r="M212" s="23"/>
      <c r="N212" s="30"/>
    </row>
    <row r="213" spans="1:14" ht="38.25" customHeight="1">
      <c r="A213" s="10">
        <v>23</v>
      </c>
      <c r="B213" s="27" t="s">
        <v>114</v>
      </c>
      <c r="C213" s="29">
        <v>76.25</v>
      </c>
      <c r="D213" s="35"/>
      <c r="E213" s="11">
        <f t="shared" si="11"/>
        <v>76.04518187479249</v>
      </c>
      <c r="F213" s="12"/>
      <c r="G213" s="10">
        <v>23</v>
      </c>
      <c r="H213" s="27" t="s">
        <v>115</v>
      </c>
      <c r="I213" s="10">
        <v>79.09</v>
      </c>
      <c r="J213" s="35"/>
      <c r="K213" s="11">
        <f t="shared" si="12"/>
        <v>78.58068668672854</v>
      </c>
      <c r="M213" s="23"/>
      <c r="N213" s="30"/>
    </row>
    <row r="214" spans="1:14" ht="38.25" customHeight="1">
      <c r="A214" s="10">
        <v>24</v>
      </c>
      <c r="B214" s="27" t="s">
        <v>116</v>
      </c>
      <c r="C214" s="29">
        <v>79.64</v>
      </c>
      <c r="D214" s="35"/>
      <c r="E214" s="11">
        <f t="shared" si="11"/>
        <v>79.42607586240621</v>
      </c>
      <c r="F214" s="12"/>
      <c r="G214" s="10">
        <v>24</v>
      </c>
      <c r="H214" s="27" t="s">
        <v>117</v>
      </c>
      <c r="I214" s="10">
        <v>79.05</v>
      </c>
      <c r="J214" s="35"/>
      <c r="K214" s="11">
        <f t="shared" si="12"/>
        <v>78.54094427343395</v>
      </c>
      <c r="M214" s="23"/>
      <c r="N214" s="30"/>
    </row>
    <row r="215" spans="1:14" ht="38.25" customHeight="1">
      <c r="A215" s="10">
        <v>25</v>
      </c>
      <c r="B215" s="27" t="s">
        <v>118</v>
      </c>
      <c r="C215" s="29">
        <v>76.75</v>
      </c>
      <c r="D215" s="35"/>
      <c r="E215" s="11">
        <f t="shared" si="11"/>
        <v>76.543838805119</v>
      </c>
      <c r="F215" s="12"/>
      <c r="G215" s="35"/>
      <c r="H215" s="35"/>
      <c r="I215" s="14"/>
      <c r="J215" s="35"/>
      <c r="K215" s="11"/>
      <c r="M215" s="31"/>
      <c r="N215" s="31"/>
    </row>
    <row r="216" spans="1:11" ht="36" customHeight="1">
      <c r="A216" s="36" t="s">
        <v>8</v>
      </c>
      <c r="B216" s="36"/>
      <c r="C216" s="37">
        <f>(SUM(C191:C215)-LARGE(C191:C215,1)-LARGE(C191:C215,2)-SMALL(C191:C215,1)-SMALL(C191:C215,2))</f>
        <v>1638.7600000000004</v>
      </c>
      <c r="D216" s="35"/>
      <c r="E216" s="11"/>
      <c r="F216" s="12"/>
      <c r="G216" s="36" t="s">
        <v>8</v>
      </c>
      <c r="H216" s="36"/>
      <c r="I216" s="37">
        <f>(SUM(I191:I214)-LARGE(I191:I214,1)-LARGE(I191:I214,2)-SMALL(I191:I214,1)-SMALL(I191:I214,2))</f>
        <v>1566.6199999999997</v>
      </c>
      <c r="J216" s="35"/>
      <c r="K216" s="35"/>
    </row>
    <row r="217" spans="1:11" ht="48" customHeight="1">
      <c r="A217" s="36"/>
      <c r="B217" s="36"/>
      <c r="C217" s="37"/>
      <c r="D217" s="35"/>
      <c r="E217" s="35"/>
      <c r="F217" s="12"/>
      <c r="G217" s="36"/>
      <c r="H217" s="36"/>
      <c r="I217" s="37"/>
      <c r="J217" s="35"/>
      <c r="K217" s="35"/>
    </row>
    <row r="218" spans="1:11" ht="36" customHeight="1">
      <c r="A218" s="48" t="s">
        <v>9</v>
      </c>
      <c r="B218" s="48"/>
      <c r="C218" s="17">
        <f>C216/21</f>
        <v>78.0361904761905</v>
      </c>
      <c r="D218" s="35"/>
      <c r="E218" s="35"/>
      <c r="F218" s="18"/>
      <c r="G218" s="48" t="s">
        <v>9</v>
      </c>
      <c r="H218" s="48"/>
      <c r="I218" s="17">
        <f>I216/20</f>
        <v>78.33099999999999</v>
      </c>
      <c r="J218" s="35"/>
      <c r="K218" s="35"/>
    </row>
    <row r="219" spans="1:11" ht="62.25" customHeight="1">
      <c r="A219" s="49" t="s">
        <v>119</v>
      </c>
      <c r="B219" s="49"/>
      <c r="C219" s="32">
        <f>SUM(C32,I32,C62,I62,C92,I92,C123,I123,C156,I156,C186,I186,C216,I216)/289</f>
        <v>77.82657439446368</v>
      </c>
      <c r="D219" s="21"/>
      <c r="E219" s="22"/>
      <c r="F219" s="21"/>
      <c r="G219" s="50"/>
      <c r="H219" s="50"/>
      <c r="I219" s="20"/>
      <c r="J219" s="21"/>
      <c r="K219" s="22"/>
    </row>
    <row r="220" ht="23.25" customHeight="1"/>
    <row r="221" spans="1:11" ht="46.5" customHeight="1">
      <c r="A221" s="38" t="s">
        <v>120</v>
      </c>
      <c r="B221" s="39"/>
      <c r="C221" s="39"/>
      <c r="D221" s="39"/>
      <c r="E221" s="40"/>
      <c r="F221" s="39"/>
      <c r="G221" s="39"/>
      <c r="H221" s="39"/>
      <c r="I221" s="39"/>
      <c r="J221" s="39"/>
      <c r="K221" s="40"/>
    </row>
    <row r="222" spans="1:5" ht="42" customHeight="1">
      <c r="A222" s="12" t="s">
        <v>121</v>
      </c>
      <c r="B222" s="12"/>
      <c r="C222" s="12"/>
      <c r="D222" s="12"/>
      <c r="E222" s="33"/>
    </row>
    <row r="223" spans="1:8" ht="33.75" customHeight="1">
      <c r="A223" s="47" t="s">
        <v>122</v>
      </c>
      <c r="B223" s="47"/>
      <c r="C223" s="41" t="s">
        <v>119</v>
      </c>
      <c r="D223" s="41"/>
      <c r="E223" s="41"/>
      <c r="F223" s="34"/>
      <c r="G223" s="34"/>
      <c r="H223" s="34"/>
    </row>
    <row r="224" spans="1:5" ht="43.5" customHeight="1">
      <c r="A224" s="47"/>
      <c r="B224" s="47"/>
      <c r="C224" s="42" t="s">
        <v>123</v>
      </c>
      <c r="D224" s="42"/>
      <c r="E224" s="42"/>
    </row>
    <row r="225" ht="39.75" customHeight="1">
      <c r="A225" s="12" t="s">
        <v>124</v>
      </c>
    </row>
    <row r="226" spans="1:11" ht="84" customHeight="1">
      <c r="A226" s="43" t="s">
        <v>125</v>
      </c>
      <c r="B226" s="44"/>
      <c r="C226" s="44"/>
      <c r="D226" s="44"/>
      <c r="E226" s="45"/>
      <c r="F226" s="44"/>
      <c r="G226" s="44"/>
      <c r="H226" s="44"/>
      <c r="I226" s="44"/>
      <c r="J226" s="44"/>
      <c r="K226" s="46"/>
    </row>
  </sheetData>
  <sheetProtection/>
  <mergeCells count="91">
    <mergeCell ref="A1:K1"/>
    <mergeCell ref="A2:E2"/>
    <mergeCell ref="G2:K2"/>
    <mergeCell ref="A32:B32"/>
    <mergeCell ref="G32:H32"/>
    <mergeCell ref="A33:B33"/>
    <mergeCell ref="G33:H33"/>
    <mergeCell ref="A35:E35"/>
    <mergeCell ref="G35:K35"/>
    <mergeCell ref="D5:D33"/>
    <mergeCell ref="E32:E33"/>
    <mergeCell ref="K32:K33"/>
    <mergeCell ref="K92:K94"/>
    <mergeCell ref="A64:B64"/>
    <mergeCell ref="G64:H64"/>
    <mergeCell ref="A65:E65"/>
    <mergeCell ref="G65:K65"/>
    <mergeCell ref="D38:D64"/>
    <mergeCell ref="E62:E64"/>
    <mergeCell ref="I62:I63"/>
    <mergeCell ref="K62:K64"/>
    <mergeCell ref="A60:C61"/>
    <mergeCell ref="K123:K125"/>
    <mergeCell ref="A123:B124"/>
    <mergeCell ref="G123:H124"/>
    <mergeCell ref="A94:B94"/>
    <mergeCell ref="G94:H94"/>
    <mergeCell ref="A95:E95"/>
    <mergeCell ref="G95:K95"/>
    <mergeCell ref="D68:D94"/>
    <mergeCell ref="E92:E94"/>
    <mergeCell ref="I92:I93"/>
    <mergeCell ref="G157:H157"/>
    <mergeCell ref="D130:D157"/>
    <mergeCell ref="E156:E157"/>
    <mergeCell ref="A125:B125"/>
    <mergeCell ref="G125:H125"/>
    <mergeCell ref="A127:E127"/>
    <mergeCell ref="G127:K127"/>
    <mergeCell ref="D98:D125"/>
    <mergeCell ref="E123:E125"/>
    <mergeCell ref="I123:I124"/>
    <mergeCell ref="A187:B187"/>
    <mergeCell ref="G187:H187"/>
    <mergeCell ref="A188:E188"/>
    <mergeCell ref="G188:K188"/>
    <mergeCell ref="D161:D187"/>
    <mergeCell ref="E186:E187"/>
    <mergeCell ref="G185:H185"/>
    <mergeCell ref="A186:B186"/>
    <mergeCell ref="G186:H186"/>
    <mergeCell ref="G215:H215"/>
    <mergeCell ref="A218:B218"/>
    <mergeCell ref="G218:H218"/>
    <mergeCell ref="A219:B219"/>
    <mergeCell ref="G219:H219"/>
    <mergeCell ref="D191:D218"/>
    <mergeCell ref="E217:E218"/>
    <mergeCell ref="A221:K221"/>
    <mergeCell ref="C223:E223"/>
    <mergeCell ref="C224:E224"/>
    <mergeCell ref="A226:K226"/>
    <mergeCell ref="A223:B224"/>
    <mergeCell ref="C62:C63"/>
    <mergeCell ref="C92:C93"/>
    <mergeCell ref="C123:C124"/>
    <mergeCell ref="C216:C217"/>
    <mergeCell ref="A158:E158"/>
    <mergeCell ref="A155:B155"/>
    <mergeCell ref="A156:B156"/>
    <mergeCell ref="A157:B157"/>
    <mergeCell ref="I216:I217"/>
    <mergeCell ref="J5:J33"/>
    <mergeCell ref="J38:J64"/>
    <mergeCell ref="J68:J94"/>
    <mergeCell ref="J98:J125"/>
    <mergeCell ref="J130:J157"/>
    <mergeCell ref="J161:J187"/>
    <mergeCell ref="J191:J218"/>
    <mergeCell ref="G158:K158"/>
    <mergeCell ref="G156:H156"/>
    <mergeCell ref="K156:K157"/>
    <mergeCell ref="K186:K187"/>
    <mergeCell ref="K216:K218"/>
    <mergeCell ref="A30:C31"/>
    <mergeCell ref="A62:B63"/>
    <mergeCell ref="G62:H63"/>
    <mergeCell ref="A92:B93"/>
    <mergeCell ref="G92:H93"/>
    <mergeCell ref="A216:B217"/>
    <mergeCell ref="G216:H217"/>
  </mergeCells>
  <printOptions horizontalCentered="1" verticalCentered="1"/>
  <pageMargins left="0.3541666666666667" right="0.5506944444444445" top="0.3145833333333333" bottom="0.3145833333333333" header="0.3145833333333333" footer="0.3145833333333333"/>
  <pageSetup horizontalDpi="600" verticalDpi="600" orientation="landscape" paperSize="12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2014-07-28T08:26:32Z</cp:lastPrinted>
  <dcterms:created xsi:type="dcterms:W3CDTF">2008-03-10T00:21:50Z</dcterms:created>
  <dcterms:modified xsi:type="dcterms:W3CDTF">2014-07-29T07:44:53Z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